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Waiver\Anchors\Anchor Admin Cost Claiming\Spreedsheets - Current\"/>
    </mc:Choice>
  </mc:AlternateContent>
  <xr:revisionPtr revIDLastSave="0" documentId="10_ncr:100000_{7F6F9357-A2F7-4B94-B006-66F94FF5E4EE}" xr6:coauthVersionLast="31" xr6:coauthVersionMax="31" xr10:uidLastSave="{00000000-0000-0000-0000-000000000000}"/>
  <workbookProtection workbookAlgorithmName="SHA-512" workbookHashValue="FdGpALe/+v8hgTeB5sB3E/RfHtCSmCq1iwqXW6NvvmEVjBsWpgLDsdTBoJyHDqd2DRIJRQU6V+zRfNPLtfPnaQ==" workbookSaltValue="hIzDVfwwz/Cgrq96bY4mqg==" workbookSpinCount="100000" lockStructure="1"/>
  <bookViews>
    <workbookView xWindow="0" yWindow="0" windowWidth="23040" windowHeight="9036" xr2:uid="{00000000-000D-0000-FFFF-FFFF00000000}"/>
  </bookViews>
  <sheets>
    <sheet name="Instructions" sheetId="11" r:id="rId1"/>
    <sheet name="Task Summary" sheetId="1" r:id="rId2"/>
    <sheet name="Task 1" sheetId="2" r:id="rId3"/>
    <sheet name="Task 2" sheetId="3" r:id="rId4"/>
    <sheet name="Task 3" sheetId="4" r:id="rId5"/>
    <sheet name="Task 4" sheetId="5" r:id="rId6"/>
    <sheet name="Task 5" sheetId="6" r:id="rId7"/>
    <sheet name="Task 6" sheetId="7" r:id="rId8"/>
    <sheet name="Cost Class" sheetId="10" r:id="rId9"/>
    <sheet name="Certification" sheetId="9" r:id="rId10"/>
    <sheet name="User Input" sheetId="8" r:id="rId11"/>
  </sheets>
  <definedNames>
    <definedName name="_xlnm.Print_Area" localSheetId="9">Certification!$A$3:$O$63</definedName>
    <definedName name="_xlnm.Print_Area" localSheetId="8">'Cost Class'!$A$1:$R$44</definedName>
    <definedName name="_xlnm.Print_Area" localSheetId="2">'Task 1'!$A$1:$S$238</definedName>
    <definedName name="_xlnm.Print_Area" localSheetId="3">'Task 2'!$A$1:$R$122</definedName>
    <definedName name="_xlnm.Print_Area" localSheetId="4">'Task 3'!$A$1:$S$131</definedName>
    <definedName name="_xlnm.Print_Area" localSheetId="5">'Task 4'!$A$1:$S$182</definedName>
    <definedName name="_xlnm.Print_Area" localSheetId="6">'Task 5'!$A$1:$S$142</definedName>
    <definedName name="_xlnm.Print_Area" localSheetId="7">'Task 6'!$A$1:$S$119</definedName>
    <definedName name="_xlnm.Print_Area" localSheetId="1">'Task Summary'!$A$1:$T$28</definedName>
    <definedName name="_xlnm.Print_Titles" localSheetId="2">'Task 1'!$7:$8</definedName>
    <definedName name="_xlnm.Print_Titles" localSheetId="3">'Task 2'!$6:$8</definedName>
    <definedName name="_xlnm.Print_Titles" localSheetId="4">'Task 3'!#REF!</definedName>
    <definedName name="_xlnm.Print_Titles" localSheetId="5">'Task 4'!$1:$8</definedName>
    <definedName name="_xlnm.Print_Titles" localSheetId="6">'Task 5'!$1:$9</definedName>
    <definedName name="_xlnm.Print_Titles" localSheetId="7">'Task 6'!$1:$9</definedName>
    <definedName name="_xlnm.Print_Titles" localSheetId="1">'Task Summary'!$3:$8</definedName>
  </definedNames>
  <calcPr calcId="179017"/>
</workbook>
</file>

<file path=xl/calcChain.xml><?xml version="1.0" encoding="utf-8"?>
<calcChain xmlns="http://schemas.openxmlformats.org/spreadsheetml/2006/main">
  <c r="N5" i="9" l="1"/>
  <c r="N3" i="8" l="1"/>
  <c r="F3" i="8"/>
  <c r="N3" i="10"/>
  <c r="F3" i="10"/>
  <c r="N3" i="7"/>
  <c r="F3" i="7"/>
  <c r="N3" i="6"/>
  <c r="F3" i="6"/>
  <c r="N3" i="5"/>
  <c r="F3" i="5"/>
  <c r="N3" i="4"/>
  <c r="F3" i="4"/>
  <c r="N3" i="3"/>
  <c r="F3" i="3"/>
  <c r="N3" i="2"/>
  <c r="F3" i="2"/>
  <c r="F168" i="5" l="1"/>
  <c r="R107" i="4"/>
  <c r="R103" i="4"/>
  <c r="R104" i="4"/>
  <c r="R105" i="4"/>
  <c r="R106" i="4"/>
  <c r="F8" i="1" l="1"/>
  <c r="F19" i="1" l="1"/>
  <c r="AC34" i="1"/>
  <c r="AC35" i="1"/>
  <c r="AC36" i="1"/>
  <c r="AC37" i="1"/>
  <c r="AC38" i="1"/>
  <c r="AC39" i="1"/>
  <c r="AC40" i="1"/>
  <c r="AC41" i="1"/>
  <c r="AC42" i="1"/>
  <c r="AC43" i="1"/>
  <c r="AC44" i="1"/>
  <c r="AC45" i="1"/>
  <c r="AC46" i="1"/>
  <c r="AC47" i="1"/>
  <c r="AC48" i="1"/>
  <c r="AC49" i="1"/>
  <c r="AC50" i="1"/>
  <c r="AC51" i="1"/>
  <c r="AC52" i="1"/>
  <c r="AC53" i="1"/>
  <c r="AC33" i="1"/>
  <c r="AB54" i="1"/>
  <c r="AA54" i="1"/>
  <c r="Z54" i="1"/>
  <c r="Y54" i="1"/>
  <c r="X52" i="1"/>
  <c r="V52" i="1"/>
  <c r="V48" i="1"/>
  <c r="U48" i="1"/>
  <c r="X46" i="1"/>
  <c r="V46" i="1"/>
  <c r="V39" i="1"/>
  <c r="X34" i="1"/>
  <c r="X54" i="1" s="1"/>
  <c r="W34" i="1"/>
  <c r="W54" i="1" s="1"/>
  <c r="V34" i="1"/>
  <c r="V54" i="1" s="1"/>
  <c r="U34" i="1"/>
  <c r="U54" i="1" s="1"/>
  <c r="T34" i="1"/>
  <c r="T54" i="1" s="1"/>
  <c r="AC54" i="1" l="1"/>
  <c r="F20" i="1" l="1"/>
  <c r="N5" i="8" l="1"/>
  <c r="N4" i="8"/>
  <c r="N5" i="10"/>
  <c r="N4" i="10"/>
  <c r="N5" i="7"/>
  <c r="N4" i="7"/>
  <c r="N5" i="6"/>
  <c r="N4" i="6"/>
  <c r="N5" i="5"/>
  <c r="N4" i="5"/>
  <c r="N5" i="4"/>
  <c r="N4" i="4"/>
  <c r="N5" i="3"/>
  <c r="N4" i="3"/>
  <c r="N4" i="2"/>
  <c r="N5" i="2"/>
  <c r="F4" i="8" l="1"/>
  <c r="F4" i="10" l="1"/>
  <c r="F4" i="7"/>
  <c r="F4" i="6"/>
  <c r="F4" i="5"/>
  <c r="F4" i="4"/>
  <c r="F4" i="3"/>
  <c r="F4" i="2"/>
  <c r="R8" i="10" l="1"/>
  <c r="R7" i="10"/>
  <c r="K7" i="10"/>
  <c r="D7" i="10"/>
  <c r="R8" i="7" l="1"/>
  <c r="R7" i="7"/>
  <c r="K7" i="7"/>
  <c r="D7" i="7"/>
  <c r="R122" i="6" l="1"/>
  <c r="P130" i="6"/>
  <c r="K130" i="6"/>
  <c r="D130" i="6"/>
  <c r="J119" i="4"/>
  <c r="J118" i="4"/>
  <c r="R8" i="6"/>
  <c r="R7" i="6"/>
  <c r="K7" i="6"/>
  <c r="D7" i="6"/>
  <c r="J174" i="5" l="1"/>
  <c r="J173" i="5"/>
  <c r="R8" i="5" l="1"/>
  <c r="R7" i="5"/>
  <c r="K7" i="5"/>
  <c r="D7" i="5"/>
  <c r="D42" i="4" l="1"/>
  <c r="D109" i="4" l="1"/>
  <c r="D111" i="4" s="1"/>
  <c r="D112" i="4" l="1"/>
  <c r="R8" i="4"/>
  <c r="R7" i="4"/>
  <c r="K7" i="4"/>
  <c r="D7" i="4"/>
  <c r="R8" i="3" l="1"/>
  <c r="R7" i="3"/>
  <c r="K7" i="3"/>
  <c r="D7" i="3"/>
  <c r="D25" i="4" l="1"/>
  <c r="R7" i="2"/>
  <c r="R8" i="2"/>
  <c r="K7" i="2"/>
  <c r="D7" i="2"/>
  <c r="C5" i="1" l="1"/>
  <c r="F5" i="2" l="1"/>
  <c r="F5" i="8"/>
  <c r="F5" i="5"/>
  <c r="F5" i="6"/>
  <c r="F5" i="7"/>
  <c r="F5" i="3"/>
  <c r="F5" i="10"/>
  <c r="F5" i="4"/>
  <c r="R8" i="1"/>
  <c r="Q8" i="1"/>
  <c r="P8" i="1"/>
  <c r="O8" i="1"/>
  <c r="N8" i="1"/>
  <c r="M8" i="1"/>
  <c r="N8" i="10" l="1"/>
  <c r="N8" i="7"/>
  <c r="N8" i="6"/>
  <c r="N8" i="5"/>
  <c r="N8" i="4"/>
  <c r="N8" i="3"/>
  <c r="N8" i="2"/>
  <c r="L8" i="10"/>
  <c r="L8" i="7"/>
  <c r="L8" i="6"/>
  <c r="L8" i="5"/>
  <c r="L8" i="4"/>
  <c r="L8" i="3"/>
  <c r="L8" i="2"/>
  <c r="M8" i="10"/>
  <c r="M8" i="7"/>
  <c r="M8" i="6"/>
  <c r="M8" i="5"/>
  <c r="M8" i="4"/>
  <c r="M8" i="3"/>
  <c r="M8" i="2"/>
  <c r="K8" i="10"/>
  <c r="K8" i="7"/>
  <c r="K8" i="6"/>
  <c r="K8" i="5"/>
  <c r="K8" i="4"/>
  <c r="K8" i="3"/>
  <c r="K8" i="2"/>
  <c r="O8" i="10"/>
  <c r="O8" i="7"/>
  <c r="O8" i="6"/>
  <c r="O8" i="5"/>
  <c r="O8" i="4"/>
  <c r="O8" i="3"/>
  <c r="O8" i="2"/>
  <c r="P8" i="10"/>
  <c r="P8" i="7"/>
  <c r="P8" i="6"/>
  <c r="P8" i="5"/>
  <c r="P8" i="4"/>
  <c r="P8" i="3"/>
  <c r="P8" i="2"/>
  <c r="F21" i="1"/>
  <c r="K8" i="1"/>
  <c r="J8" i="1"/>
  <c r="I8" i="1"/>
  <c r="H8" i="1"/>
  <c r="G8" i="1"/>
  <c r="D8" i="10" l="1"/>
  <c r="D8" i="7"/>
  <c r="D8" i="6"/>
  <c r="D8" i="5"/>
  <c r="D8" i="4"/>
  <c r="D8" i="3"/>
  <c r="E8" i="10"/>
  <c r="E8" i="7"/>
  <c r="E8" i="6"/>
  <c r="E8" i="5"/>
  <c r="E8" i="4"/>
  <c r="E8" i="3"/>
  <c r="E8" i="2"/>
  <c r="I8" i="10"/>
  <c r="I8" i="7"/>
  <c r="I8" i="6"/>
  <c r="I8" i="5"/>
  <c r="I8" i="4"/>
  <c r="I8" i="3"/>
  <c r="I8" i="2"/>
  <c r="F8" i="10"/>
  <c r="F8" i="7"/>
  <c r="F8" i="6"/>
  <c r="F8" i="5"/>
  <c r="F8" i="4"/>
  <c r="F8" i="3"/>
  <c r="F8" i="2"/>
  <c r="G8" i="10"/>
  <c r="G8" i="7"/>
  <c r="G8" i="6"/>
  <c r="G8" i="5"/>
  <c r="G8" i="4"/>
  <c r="G8" i="3"/>
  <c r="G8" i="2"/>
  <c r="H8" i="10"/>
  <c r="H8" i="7"/>
  <c r="H8" i="6"/>
  <c r="H8" i="5"/>
  <c r="H8" i="4"/>
  <c r="H8" i="3"/>
  <c r="H8" i="2"/>
  <c r="P93" i="4" l="1"/>
  <c r="O93" i="4"/>
  <c r="N93" i="4"/>
  <c r="M93" i="4"/>
  <c r="L93" i="4"/>
  <c r="K93" i="4"/>
  <c r="I93" i="4"/>
  <c r="H93" i="4"/>
  <c r="G93" i="4"/>
  <c r="F93" i="4"/>
  <c r="E93" i="4"/>
  <c r="D93" i="4"/>
  <c r="R92" i="4"/>
  <c r="P105" i="3"/>
  <c r="O105" i="3"/>
  <c r="N105" i="3"/>
  <c r="M105" i="3"/>
  <c r="L105" i="3"/>
  <c r="K105" i="3"/>
  <c r="I105" i="3"/>
  <c r="H105" i="3"/>
  <c r="G105" i="3"/>
  <c r="F105" i="3"/>
  <c r="E105" i="3"/>
  <c r="D105" i="3"/>
  <c r="R104" i="3"/>
  <c r="P100" i="3"/>
  <c r="O100" i="3"/>
  <c r="N100" i="3"/>
  <c r="M100" i="3"/>
  <c r="L100" i="3"/>
  <c r="K100" i="3"/>
  <c r="I100" i="3"/>
  <c r="H100" i="3"/>
  <c r="G100" i="3"/>
  <c r="F100" i="3"/>
  <c r="E100" i="3"/>
  <c r="D100" i="3"/>
  <c r="R99" i="3"/>
  <c r="P95" i="3"/>
  <c r="O95" i="3"/>
  <c r="N95" i="3"/>
  <c r="M95" i="3"/>
  <c r="L95" i="3"/>
  <c r="K95" i="3"/>
  <c r="I95" i="3"/>
  <c r="H95" i="3"/>
  <c r="G95" i="3"/>
  <c r="F95" i="3"/>
  <c r="E95" i="3"/>
  <c r="D95" i="3"/>
  <c r="R94" i="3"/>
  <c r="P90" i="3"/>
  <c r="O90" i="3"/>
  <c r="N90" i="3"/>
  <c r="M90" i="3"/>
  <c r="L90" i="3"/>
  <c r="K90" i="3"/>
  <c r="I90" i="3"/>
  <c r="H90" i="3"/>
  <c r="G90" i="3"/>
  <c r="F90" i="3"/>
  <c r="E90" i="3"/>
  <c r="D90" i="3"/>
  <c r="R89" i="3"/>
  <c r="R95" i="3" l="1"/>
  <c r="R93" i="3" s="1"/>
  <c r="R93" i="4"/>
  <c r="R91" i="4" s="1"/>
  <c r="R100" i="3"/>
  <c r="R98" i="3" s="1"/>
  <c r="R105" i="3"/>
  <c r="R103" i="3" s="1"/>
  <c r="R90" i="3"/>
  <c r="R88" i="3" s="1"/>
  <c r="P113" i="6" l="1"/>
  <c r="O113" i="6"/>
  <c r="N113" i="6"/>
  <c r="M113" i="6"/>
  <c r="L113" i="6"/>
  <c r="K113" i="6"/>
  <c r="I113" i="6"/>
  <c r="H113" i="6"/>
  <c r="G113" i="6"/>
  <c r="F113" i="6"/>
  <c r="E113" i="6"/>
  <c r="D113" i="6"/>
  <c r="R112" i="6"/>
  <c r="P108" i="6"/>
  <c r="O108" i="6"/>
  <c r="N108" i="6"/>
  <c r="M108" i="6"/>
  <c r="L108" i="6"/>
  <c r="K108" i="6"/>
  <c r="I108" i="6"/>
  <c r="H108" i="6"/>
  <c r="G108" i="6"/>
  <c r="F108" i="6"/>
  <c r="E108" i="6"/>
  <c r="D108" i="6"/>
  <c r="R107" i="6"/>
  <c r="P103" i="6"/>
  <c r="O103" i="6"/>
  <c r="N103" i="6"/>
  <c r="M103" i="6"/>
  <c r="L103" i="6"/>
  <c r="K103" i="6"/>
  <c r="I103" i="6"/>
  <c r="H103" i="6"/>
  <c r="G103" i="6"/>
  <c r="F103" i="6"/>
  <c r="E103" i="6"/>
  <c r="D103" i="6"/>
  <c r="R102" i="6"/>
  <c r="P98" i="6"/>
  <c r="O98" i="6"/>
  <c r="N98" i="6"/>
  <c r="M98" i="6"/>
  <c r="L98" i="6"/>
  <c r="K98" i="6"/>
  <c r="I98" i="6"/>
  <c r="H98" i="6"/>
  <c r="G98" i="6"/>
  <c r="F98" i="6"/>
  <c r="E98" i="6"/>
  <c r="D98" i="6"/>
  <c r="R97" i="6"/>
  <c r="P93" i="6"/>
  <c r="O93" i="6"/>
  <c r="N93" i="6"/>
  <c r="M93" i="6"/>
  <c r="L93" i="6"/>
  <c r="K93" i="6"/>
  <c r="I93" i="6"/>
  <c r="H93" i="6"/>
  <c r="G93" i="6"/>
  <c r="F93" i="6"/>
  <c r="E93" i="6"/>
  <c r="D93" i="6"/>
  <c r="R92" i="6"/>
  <c r="R108" i="6" l="1"/>
  <c r="R106" i="6" s="1"/>
  <c r="R98" i="6"/>
  <c r="R96" i="6" s="1"/>
  <c r="R103" i="6"/>
  <c r="R101" i="6" s="1"/>
  <c r="R93" i="6"/>
  <c r="R91" i="6" s="1"/>
  <c r="R113" i="6"/>
  <c r="R111" i="6" s="1"/>
  <c r="P109" i="4" l="1"/>
  <c r="O109" i="4"/>
  <c r="N109" i="4"/>
  <c r="N111" i="4" s="1"/>
  <c r="N112" i="4" s="1"/>
  <c r="N25" i="4" s="1"/>
  <c r="M109" i="4"/>
  <c r="L109" i="4"/>
  <c r="L111" i="4" s="1"/>
  <c r="L112" i="4" s="1"/>
  <c r="L25" i="4" s="1"/>
  <c r="K109" i="4"/>
  <c r="K111" i="4" s="1"/>
  <c r="K112" i="4" s="1"/>
  <c r="K25" i="4" s="1"/>
  <c r="I109" i="4"/>
  <c r="I111" i="4" s="1"/>
  <c r="I112" i="4" s="1"/>
  <c r="I25" i="4" s="1"/>
  <c r="H109" i="4"/>
  <c r="G109" i="4"/>
  <c r="G111" i="4" s="1"/>
  <c r="G112" i="4" s="1"/>
  <c r="G25" i="4" s="1"/>
  <c r="F109" i="4"/>
  <c r="F111" i="4" s="1"/>
  <c r="F112" i="4" s="1"/>
  <c r="F25" i="4" s="1"/>
  <c r="E109" i="4"/>
  <c r="E111" i="4" s="1"/>
  <c r="R108" i="4"/>
  <c r="S108" i="4" s="1"/>
  <c r="S103" i="4"/>
  <c r="R102" i="4"/>
  <c r="S102" i="4" s="1"/>
  <c r="E112" i="4" l="1"/>
  <c r="P111" i="4"/>
  <c r="P112" i="4"/>
  <c r="O111" i="4"/>
  <c r="O112" i="4" s="1"/>
  <c r="O25" i="4" s="1"/>
  <c r="R109" i="4"/>
  <c r="H111" i="4"/>
  <c r="H112" i="4" s="1"/>
  <c r="M111" i="4"/>
  <c r="M112" i="4" s="1"/>
  <c r="M25" i="4" s="1"/>
  <c r="H25" i="4" l="1"/>
  <c r="P25" i="4"/>
  <c r="R111" i="4"/>
  <c r="R110" i="4" s="1"/>
  <c r="E25" i="4"/>
  <c r="R112" i="4"/>
  <c r="D42" i="5" l="1"/>
  <c r="E42" i="5"/>
  <c r="F42" i="5"/>
  <c r="G42" i="5"/>
  <c r="H42" i="5"/>
  <c r="D47" i="5"/>
  <c r="E47" i="5"/>
  <c r="F47" i="5"/>
  <c r="G47" i="5"/>
  <c r="H47" i="5"/>
  <c r="D52" i="5"/>
  <c r="E52" i="5"/>
  <c r="F52" i="5"/>
  <c r="G52" i="5"/>
  <c r="H52" i="5"/>
  <c r="D57" i="5"/>
  <c r="E57" i="5"/>
  <c r="F57" i="5"/>
  <c r="G57" i="5"/>
  <c r="H57" i="5"/>
  <c r="D62" i="5"/>
  <c r="E62" i="5"/>
  <c r="F62" i="5"/>
  <c r="G62" i="5"/>
  <c r="H62" i="5"/>
  <c r="D68" i="5"/>
  <c r="E68" i="5"/>
  <c r="F68" i="5"/>
  <c r="G68" i="5"/>
  <c r="H68" i="5"/>
  <c r="D73" i="5"/>
  <c r="E73" i="5"/>
  <c r="F73" i="5"/>
  <c r="G73" i="5"/>
  <c r="H73" i="5"/>
  <c r="D78" i="5"/>
  <c r="E78" i="5"/>
  <c r="F78" i="5"/>
  <c r="G78" i="5"/>
  <c r="H78" i="5"/>
  <c r="D83" i="5"/>
  <c r="E83" i="5"/>
  <c r="F83" i="5"/>
  <c r="G83" i="5"/>
  <c r="H83" i="5"/>
  <c r="D93" i="5"/>
  <c r="E93" i="5"/>
  <c r="F93" i="5"/>
  <c r="G93" i="5"/>
  <c r="H93" i="5"/>
  <c r="D98" i="5"/>
  <c r="E98" i="5"/>
  <c r="F98" i="5"/>
  <c r="G98" i="5"/>
  <c r="H98" i="5"/>
  <c r="D103" i="5"/>
  <c r="E103" i="5"/>
  <c r="F103" i="5"/>
  <c r="G103" i="5"/>
  <c r="H103" i="5"/>
  <c r="D108" i="5"/>
  <c r="E108" i="5"/>
  <c r="F108" i="5"/>
  <c r="G108" i="5"/>
  <c r="H108" i="5"/>
  <c r="D113" i="5"/>
  <c r="E113" i="5"/>
  <c r="F113" i="5"/>
  <c r="G113" i="5"/>
  <c r="H113" i="5"/>
  <c r="D118" i="5"/>
  <c r="E118" i="5"/>
  <c r="F118" i="5"/>
  <c r="G118" i="5"/>
  <c r="H118" i="5"/>
  <c r="D123" i="5"/>
  <c r="E123" i="5"/>
  <c r="F123" i="5"/>
  <c r="G123" i="5"/>
  <c r="H123" i="5"/>
  <c r="D128" i="5"/>
  <c r="E128" i="5"/>
  <c r="F128" i="5"/>
  <c r="G128" i="5"/>
  <c r="H128" i="5"/>
  <c r="D133" i="5"/>
  <c r="E133" i="5"/>
  <c r="F133" i="5"/>
  <c r="G133" i="5"/>
  <c r="H133" i="5"/>
  <c r="D143" i="5"/>
  <c r="E143" i="5"/>
  <c r="F143" i="5"/>
  <c r="G143" i="5"/>
  <c r="H143" i="5"/>
  <c r="D42" i="6"/>
  <c r="E42" i="6"/>
  <c r="F42" i="6"/>
  <c r="G42" i="6"/>
  <c r="H42" i="6"/>
  <c r="D47" i="6"/>
  <c r="E47" i="6"/>
  <c r="F47" i="6"/>
  <c r="G47" i="6"/>
  <c r="H47" i="6"/>
  <c r="D52" i="6"/>
  <c r="E52" i="6"/>
  <c r="F52" i="6"/>
  <c r="G52" i="6"/>
  <c r="H52" i="6"/>
  <c r="D57" i="6"/>
  <c r="E57" i="6"/>
  <c r="F57" i="6"/>
  <c r="G57" i="6"/>
  <c r="H57" i="6"/>
  <c r="D62" i="6"/>
  <c r="E62" i="6"/>
  <c r="F62" i="6"/>
  <c r="G62" i="6"/>
  <c r="H62" i="6"/>
  <c r="D68" i="6"/>
  <c r="E68" i="6"/>
  <c r="F68" i="6"/>
  <c r="G68" i="6"/>
  <c r="H68" i="6"/>
  <c r="D73" i="6"/>
  <c r="E73" i="6"/>
  <c r="F73" i="6"/>
  <c r="G73" i="6"/>
  <c r="H73" i="6"/>
  <c r="D78" i="6"/>
  <c r="E78" i="6"/>
  <c r="F78" i="6"/>
  <c r="G78" i="6"/>
  <c r="H78" i="6"/>
  <c r="D83" i="6"/>
  <c r="E83" i="6"/>
  <c r="F83" i="6"/>
  <c r="G83" i="6"/>
  <c r="H83" i="6"/>
  <c r="D42" i="7"/>
  <c r="E42" i="7"/>
  <c r="F42" i="7"/>
  <c r="G42" i="7"/>
  <c r="H42" i="7"/>
  <c r="D47" i="7"/>
  <c r="E47" i="7"/>
  <c r="F47" i="7"/>
  <c r="G47" i="7"/>
  <c r="H47" i="7"/>
  <c r="D52" i="7"/>
  <c r="E52" i="7"/>
  <c r="F52" i="7"/>
  <c r="G52" i="7"/>
  <c r="H52" i="7"/>
  <c r="D57" i="7"/>
  <c r="E57" i="7"/>
  <c r="F57" i="7"/>
  <c r="G57" i="7"/>
  <c r="H57" i="7"/>
  <c r="D62" i="7"/>
  <c r="E62" i="7"/>
  <c r="F62" i="7"/>
  <c r="G62" i="7"/>
  <c r="H62" i="7"/>
  <c r="D68" i="7"/>
  <c r="E68" i="7"/>
  <c r="F68" i="7"/>
  <c r="G68" i="7"/>
  <c r="H68" i="7"/>
  <c r="D73" i="7"/>
  <c r="E73" i="7"/>
  <c r="F73" i="7"/>
  <c r="G73" i="7"/>
  <c r="H73" i="7"/>
  <c r="D78" i="7"/>
  <c r="E78" i="7"/>
  <c r="F78" i="7"/>
  <c r="G78" i="7"/>
  <c r="H78" i="7"/>
  <c r="D83" i="7"/>
  <c r="E83" i="7"/>
  <c r="F83" i="7"/>
  <c r="G83" i="7"/>
  <c r="H83" i="7"/>
  <c r="D125" i="2" l="1"/>
  <c r="E125" i="2"/>
  <c r="F125" i="2"/>
  <c r="G125" i="2"/>
  <c r="H125" i="2"/>
  <c r="D130" i="2"/>
  <c r="E130" i="2"/>
  <c r="F130" i="2"/>
  <c r="G130" i="2"/>
  <c r="H130" i="2"/>
  <c r="D135" i="2"/>
  <c r="E135" i="2"/>
  <c r="F135" i="2"/>
  <c r="G135" i="2"/>
  <c r="H135" i="2"/>
  <c r="D140" i="2"/>
  <c r="E140" i="2"/>
  <c r="F140" i="2"/>
  <c r="G140" i="2"/>
  <c r="H140" i="2"/>
  <c r="D145" i="2"/>
  <c r="E145" i="2"/>
  <c r="F145" i="2"/>
  <c r="G145" i="2"/>
  <c r="H145" i="2"/>
  <c r="D151" i="2"/>
  <c r="E151" i="2"/>
  <c r="F151" i="2"/>
  <c r="G151" i="2"/>
  <c r="H151" i="2"/>
  <c r="D156" i="2"/>
  <c r="E156" i="2"/>
  <c r="F156" i="2"/>
  <c r="G156" i="2"/>
  <c r="H156" i="2"/>
  <c r="D161" i="2"/>
  <c r="E161" i="2"/>
  <c r="F161" i="2"/>
  <c r="G161" i="2"/>
  <c r="H161" i="2"/>
  <c r="D173" i="2"/>
  <c r="E173" i="2"/>
  <c r="F173" i="2"/>
  <c r="G173" i="2"/>
  <c r="H173" i="2"/>
  <c r="D178" i="2"/>
  <c r="E178" i="2"/>
  <c r="F178" i="2"/>
  <c r="G178" i="2"/>
  <c r="H178" i="2"/>
  <c r="D183" i="2"/>
  <c r="E183" i="2"/>
  <c r="F183" i="2"/>
  <c r="G183" i="2"/>
  <c r="H183" i="2"/>
  <c r="D188" i="2"/>
  <c r="E188" i="2"/>
  <c r="F188" i="2"/>
  <c r="G188" i="2"/>
  <c r="H188" i="2"/>
  <c r="D193" i="2"/>
  <c r="E193" i="2"/>
  <c r="F193" i="2"/>
  <c r="G193" i="2"/>
  <c r="H193" i="2"/>
  <c r="D199" i="2"/>
  <c r="E199" i="2"/>
  <c r="F199" i="2"/>
  <c r="G199" i="2"/>
  <c r="H199" i="2"/>
  <c r="D204" i="2"/>
  <c r="E204" i="2"/>
  <c r="F204" i="2"/>
  <c r="G204" i="2"/>
  <c r="H204" i="2"/>
  <c r="D209" i="2"/>
  <c r="E209" i="2"/>
  <c r="F209" i="2"/>
  <c r="G209" i="2"/>
  <c r="H209" i="2"/>
  <c r="D214" i="2"/>
  <c r="E214" i="2"/>
  <c r="F214" i="2"/>
  <c r="G214" i="2"/>
  <c r="H214" i="2"/>
  <c r="P148" i="5" l="1"/>
  <c r="O148" i="5"/>
  <c r="N148" i="5"/>
  <c r="M148" i="5"/>
  <c r="L148" i="5"/>
  <c r="K148" i="5"/>
  <c r="I148" i="5"/>
  <c r="H148" i="5"/>
  <c r="G148" i="5"/>
  <c r="F148" i="5"/>
  <c r="E148" i="5"/>
  <c r="D148" i="5"/>
  <c r="R147" i="5"/>
  <c r="P143" i="5"/>
  <c r="O143" i="5"/>
  <c r="N143" i="5"/>
  <c r="M143" i="5"/>
  <c r="L143" i="5"/>
  <c r="K143" i="5"/>
  <c r="I143" i="5"/>
  <c r="R142" i="5"/>
  <c r="R148" i="5" l="1"/>
  <c r="R146" i="5" s="1"/>
  <c r="R143" i="5"/>
  <c r="R141" i="5" s="1"/>
  <c r="P106" i="7"/>
  <c r="P108" i="7" s="1"/>
  <c r="O106" i="7"/>
  <c r="O108" i="7" s="1"/>
  <c r="N106" i="7"/>
  <c r="N108" i="7" s="1"/>
  <c r="M106" i="7"/>
  <c r="M108" i="7" s="1"/>
  <c r="M109" i="7" s="1"/>
  <c r="L106" i="7"/>
  <c r="L108" i="7" s="1"/>
  <c r="K106" i="7"/>
  <c r="K108" i="7" s="1"/>
  <c r="I106" i="7"/>
  <c r="H106" i="7"/>
  <c r="H108" i="7" s="1"/>
  <c r="H109" i="7" s="1"/>
  <c r="G106" i="7"/>
  <c r="G108" i="7" s="1"/>
  <c r="F106" i="7"/>
  <c r="F108" i="7" s="1"/>
  <c r="E106" i="7"/>
  <c r="E108" i="7" s="1"/>
  <c r="D106" i="7"/>
  <c r="O130" i="6"/>
  <c r="N130" i="6"/>
  <c r="M130" i="6"/>
  <c r="L130" i="6"/>
  <c r="I130" i="6"/>
  <c r="H130" i="6"/>
  <c r="G130" i="6"/>
  <c r="F130" i="6"/>
  <c r="E130" i="6"/>
  <c r="P165" i="5"/>
  <c r="P167" i="5" s="1"/>
  <c r="O165" i="5"/>
  <c r="O167" i="5" s="1"/>
  <c r="O168" i="5" s="1"/>
  <c r="N165" i="5"/>
  <c r="N167" i="5" s="1"/>
  <c r="M165" i="5"/>
  <c r="L165" i="5"/>
  <c r="L167" i="5" s="1"/>
  <c r="K165" i="5"/>
  <c r="K167" i="5" s="1"/>
  <c r="K168" i="5" s="1"/>
  <c r="I165" i="5"/>
  <c r="I167" i="5" s="1"/>
  <c r="H165" i="5"/>
  <c r="G165" i="5"/>
  <c r="F165" i="5"/>
  <c r="E165" i="5"/>
  <c r="E167" i="5" s="1"/>
  <c r="D165" i="5"/>
  <c r="R164" i="5"/>
  <c r="S164" i="5" s="1"/>
  <c r="P219" i="2"/>
  <c r="O219" i="2"/>
  <c r="N219" i="2"/>
  <c r="M219" i="2"/>
  <c r="L219" i="2"/>
  <c r="K219" i="2"/>
  <c r="I219" i="2"/>
  <c r="H219" i="2"/>
  <c r="G219" i="2"/>
  <c r="F219" i="2"/>
  <c r="E219" i="2"/>
  <c r="D219" i="2"/>
  <c r="R218" i="2"/>
  <c r="P214" i="2"/>
  <c r="O214" i="2"/>
  <c r="N214" i="2"/>
  <c r="M214" i="2"/>
  <c r="L214" i="2"/>
  <c r="K214" i="2"/>
  <c r="I214" i="2"/>
  <c r="R213" i="2"/>
  <c r="P209" i="2"/>
  <c r="O209" i="2"/>
  <c r="N209" i="2"/>
  <c r="M209" i="2"/>
  <c r="L209" i="2"/>
  <c r="K209" i="2"/>
  <c r="I209" i="2"/>
  <c r="R208" i="2"/>
  <c r="P204" i="2"/>
  <c r="O204" i="2"/>
  <c r="N204" i="2"/>
  <c r="M204" i="2"/>
  <c r="L204" i="2"/>
  <c r="K204" i="2"/>
  <c r="I204" i="2"/>
  <c r="R203" i="2"/>
  <c r="P199" i="2"/>
  <c r="O199" i="2"/>
  <c r="N199" i="2"/>
  <c r="M199" i="2"/>
  <c r="L199" i="2"/>
  <c r="K199" i="2"/>
  <c r="I199" i="2"/>
  <c r="R198" i="2"/>
  <c r="P166" i="2"/>
  <c r="O166" i="2"/>
  <c r="N166" i="2"/>
  <c r="M166" i="2"/>
  <c r="L166" i="2"/>
  <c r="K166" i="2"/>
  <c r="I166" i="2"/>
  <c r="H166" i="2"/>
  <c r="G166" i="2"/>
  <c r="F166" i="2"/>
  <c r="E166" i="2"/>
  <c r="D166" i="2"/>
  <c r="R165" i="2"/>
  <c r="P161" i="2"/>
  <c r="O161" i="2"/>
  <c r="N161" i="2"/>
  <c r="M161" i="2"/>
  <c r="L161" i="2"/>
  <c r="K161" i="2"/>
  <c r="I161" i="2"/>
  <c r="R160" i="2"/>
  <c r="P156" i="2"/>
  <c r="O156" i="2"/>
  <c r="N156" i="2"/>
  <c r="M156" i="2"/>
  <c r="L156" i="2"/>
  <c r="K156" i="2"/>
  <c r="I156" i="2"/>
  <c r="R155" i="2"/>
  <c r="P151" i="2"/>
  <c r="O151" i="2"/>
  <c r="N151" i="2"/>
  <c r="M151" i="2"/>
  <c r="L151" i="2"/>
  <c r="K151" i="2"/>
  <c r="I151" i="2"/>
  <c r="R150" i="2"/>
  <c r="P145" i="2"/>
  <c r="O145" i="2"/>
  <c r="N145" i="2"/>
  <c r="M145" i="2"/>
  <c r="L145" i="2"/>
  <c r="K145" i="2"/>
  <c r="I145" i="2"/>
  <c r="R144" i="2"/>
  <c r="P140" i="2"/>
  <c r="O140" i="2"/>
  <c r="N140" i="2"/>
  <c r="M140" i="2"/>
  <c r="L140" i="2"/>
  <c r="K140" i="2"/>
  <c r="I140" i="2"/>
  <c r="R139" i="2"/>
  <c r="P118" i="2"/>
  <c r="O118" i="2"/>
  <c r="N118" i="2"/>
  <c r="M118" i="2"/>
  <c r="L118" i="2"/>
  <c r="K118" i="2"/>
  <c r="I118" i="2"/>
  <c r="H118" i="2"/>
  <c r="G118" i="2"/>
  <c r="F118" i="2"/>
  <c r="E118" i="2"/>
  <c r="D118" i="2"/>
  <c r="R117" i="2"/>
  <c r="P113" i="2"/>
  <c r="O113" i="2"/>
  <c r="N113" i="2"/>
  <c r="M113" i="2"/>
  <c r="L113" i="2"/>
  <c r="K113" i="2"/>
  <c r="I113" i="2"/>
  <c r="H113" i="2"/>
  <c r="G113" i="2"/>
  <c r="F113" i="2"/>
  <c r="E113" i="2"/>
  <c r="D113" i="2"/>
  <c r="R112" i="2"/>
  <c r="P108" i="2"/>
  <c r="O108" i="2"/>
  <c r="N108" i="2"/>
  <c r="M108" i="2"/>
  <c r="L108" i="2"/>
  <c r="K108" i="2"/>
  <c r="I108" i="2"/>
  <c r="H108" i="2"/>
  <c r="G108" i="2"/>
  <c r="F108" i="2"/>
  <c r="E108" i="2"/>
  <c r="D108" i="2"/>
  <c r="R107" i="2"/>
  <c r="P103" i="2"/>
  <c r="O103" i="2"/>
  <c r="N103" i="2"/>
  <c r="M103" i="2"/>
  <c r="L103" i="2"/>
  <c r="K103" i="2"/>
  <c r="I103" i="2"/>
  <c r="H103" i="2"/>
  <c r="G103" i="2"/>
  <c r="F103" i="2"/>
  <c r="E103" i="2"/>
  <c r="D103" i="2"/>
  <c r="R102" i="2"/>
  <c r="P98" i="2"/>
  <c r="O98" i="2"/>
  <c r="N98" i="2"/>
  <c r="M98" i="2"/>
  <c r="L98" i="2"/>
  <c r="K98" i="2"/>
  <c r="I98" i="2"/>
  <c r="H98" i="2"/>
  <c r="G98" i="2"/>
  <c r="F98" i="2"/>
  <c r="E98" i="2"/>
  <c r="D98" i="2"/>
  <c r="R97" i="2"/>
  <c r="P88" i="7"/>
  <c r="O88" i="7"/>
  <c r="N88" i="7"/>
  <c r="M88" i="7"/>
  <c r="L88" i="7"/>
  <c r="K88" i="7"/>
  <c r="I88" i="7"/>
  <c r="H88" i="7"/>
  <c r="H118" i="7" s="1"/>
  <c r="G88" i="7"/>
  <c r="G118" i="7" s="1"/>
  <c r="F88" i="7"/>
  <c r="F118" i="7" s="1"/>
  <c r="E88" i="7"/>
  <c r="E118" i="7" s="1"/>
  <c r="D88" i="7"/>
  <c r="R87" i="7"/>
  <c r="P83" i="7"/>
  <c r="O83" i="7"/>
  <c r="N83" i="7"/>
  <c r="M83" i="7"/>
  <c r="L83" i="7"/>
  <c r="K83" i="7"/>
  <c r="I83" i="7"/>
  <c r="R82" i="7"/>
  <c r="P78" i="7"/>
  <c r="O78" i="7"/>
  <c r="N78" i="7"/>
  <c r="M78" i="7"/>
  <c r="L78" i="7"/>
  <c r="K78" i="7"/>
  <c r="I78" i="7"/>
  <c r="R77" i="7"/>
  <c r="P73" i="7"/>
  <c r="O73" i="7"/>
  <c r="N73" i="7"/>
  <c r="M73" i="7"/>
  <c r="L73" i="7"/>
  <c r="K73" i="7"/>
  <c r="I73" i="7"/>
  <c r="R72" i="7"/>
  <c r="P68" i="7"/>
  <c r="O68" i="7"/>
  <c r="N68" i="7"/>
  <c r="M68" i="7"/>
  <c r="L68" i="7"/>
  <c r="K68" i="7"/>
  <c r="I68" i="7"/>
  <c r="R67" i="7"/>
  <c r="P88" i="6"/>
  <c r="O88" i="6"/>
  <c r="N88" i="6"/>
  <c r="M88" i="6"/>
  <c r="L88" i="6"/>
  <c r="K88" i="6"/>
  <c r="I88" i="6"/>
  <c r="H88" i="6"/>
  <c r="H141" i="6" s="1"/>
  <c r="G88" i="6"/>
  <c r="G141" i="6" s="1"/>
  <c r="F88" i="6"/>
  <c r="F141" i="6" s="1"/>
  <c r="E88" i="6"/>
  <c r="E141" i="6" s="1"/>
  <c r="D88" i="6"/>
  <c r="D141" i="6" s="1"/>
  <c r="R87" i="6"/>
  <c r="P83" i="6"/>
  <c r="O83" i="6"/>
  <c r="N83" i="6"/>
  <c r="M83" i="6"/>
  <c r="L83" i="6"/>
  <c r="K83" i="6"/>
  <c r="I83" i="6"/>
  <c r="R82" i="6"/>
  <c r="P78" i="6"/>
  <c r="O78" i="6"/>
  <c r="N78" i="6"/>
  <c r="M78" i="6"/>
  <c r="L78" i="6"/>
  <c r="K78" i="6"/>
  <c r="I78" i="6"/>
  <c r="R77" i="6"/>
  <c r="P73" i="6"/>
  <c r="O73" i="6"/>
  <c r="N73" i="6"/>
  <c r="M73" i="6"/>
  <c r="L73" i="6"/>
  <c r="K73" i="6"/>
  <c r="I73" i="6"/>
  <c r="R72" i="6"/>
  <c r="P68" i="6"/>
  <c r="O68" i="6"/>
  <c r="N68" i="6"/>
  <c r="M68" i="6"/>
  <c r="L68" i="6"/>
  <c r="K68" i="6"/>
  <c r="I68" i="6"/>
  <c r="R67" i="6"/>
  <c r="P88" i="4"/>
  <c r="O88" i="4"/>
  <c r="N88" i="4"/>
  <c r="M88" i="4"/>
  <c r="L88" i="4"/>
  <c r="K88" i="4"/>
  <c r="I88" i="4"/>
  <c r="H88" i="4"/>
  <c r="G88" i="4"/>
  <c r="F88" i="4"/>
  <c r="E88" i="4"/>
  <c r="D88" i="4"/>
  <c r="R87" i="4"/>
  <c r="P83" i="4"/>
  <c r="O83" i="4"/>
  <c r="N83" i="4"/>
  <c r="M83" i="4"/>
  <c r="L83" i="4"/>
  <c r="K83" i="4"/>
  <c r="I83" i="4"/>
  <c r="H83" i="4"/>
  <c r="G83" i="4"/>
  <c r="F83" i="4"/>
  <c r="E83" i="4"/>
  <c r="D83" i="4"/>
  <c r="R82" i="4"/>
  <c r="P78" i="4"/>
  <c r="O78" i="4"/>
  <c r="N78" i="4"/>
  <c r="M78" i="4"/>
  <c r="L78" i="4"/>
  <c r="K78" i="4"/>
  <c r="I78" i="4"/>
  <c r="H78" i="4"/>
  <c r="G78" i="4"/>
  <c r="F78" i="4"/>
  <c r="E78" i="4"/>
  <c r="D78" i="4"/>
  <c r="R77" i="4"/>
  <c r="P73" i="4"/>
  <c r="O73" i="4"/>
  <c r="N73" i="4"/>
  <c r="M73" i="4"/>
  <c r="L73" i="4"/>
  <c r="K73" i="4"/>
  <c r="I73" i="4"/>
  <c r="H73" i="4"/>
  <c r="G73" i="4"/>
  <c r="F73" i="4"/>
  <c r="E73" i="4"/>
  <c r="D73" i="4"/>
  <c r="R72" i="4"/>
  <c r="P68" i="4"/>
  <c r="O68" i="4"/>
  <c r="N68" i="4"/>
  <c r="M68" i="4"/>
  <c r="L68" i="4"/>
  <c r="K68" i="4"/>
  <c r="I68" i="4"/>
  <c r="H68" i="4"/>
  <c r="G68" i="4"/>
  <c r="F68" i="4"/>
  <c r="E68" i="4"/>
  <c r="D68" i="4"/>
  <c r="R67" i="4"/>
  <c r="P85" i="3"/>
  <c r="O85" i="3"/>
  <c r="N85" i="3"/>
  <c r="M85" i="3"/>
  <c r="L85" i="3"/>
  <c r="K85" i="3"/>
  <c r="I85" i="3"/>
  <c r="H85" i="3"/>
  <c r="G85" i="3"/>
  <c r="F85" i="3"/>
  <c r="E85" i="3"/>
  <c r="D85" i="3"/>
  <c r="R84" i="3"/>
  <c r="P80" i="3"/>
  <c r="O80" i="3"/>
  <c r="N80" i="3"/>
  <c r="M80" i="3"/>
  <c r="L80" i="3"/>
  <c r="K80" i="3"/>
  <c r="I80" i="3"/>
  <c r="H80" i="3"/>
  <c r="G80" i="3"/>
  <c r="F80" i="3"/>
  <c r="E80" i="3"/>
  <c r="D80" i="3"/>
  <c r="R79" i="3"/>
  <c r="P75" i="3"/>
  <c r="O75" i="3"/>
  <c r="N75" i="3"/>
  <c r="M75" i="3"/>
  <c r="L75" i="3"/>
  <c r="K75" i="3"/>
  <c r="I75" i="3"/>
  <c r="H75" i="3"/>
  <c r="G75" i="3"/>
  <c r="F75" i="3"/>
  <c r="E75" i="3"/>
  <c r="D75" i="3"/>
  <c r="R74" i="3"/>
  <c r="P70" i="3"/>
  <c r="O70" i="3"/>
  <c r="N70" i="3"/>
  <c r="M70" i="3"/>
  <c r="L70" i="3"/>
  <c r="K70" i="3"/>
  <c r="I70" i="3"/>
  <c r="H70" i="3"/>
  <c r="G70" i="3"/>
  <c r="F70" i="3"/>
  <c r="E70" i="3"/>
  <c r="D70" i="3"/>
  <c r="R69" i="3"/>
  <c r="P65" i="3"/>
  <c r="O65" i="3"/>
  <c r="N65" i="3"/>
  <c r="M65" i="3"/>
  <c r="L65" i="3"/>
  <c r="K65" i="3"/>
  <c r="I65" i="3"/>
  <c r="H65" i="3"/>
  <c r="G65" i="3"/>
  <c r="F65" i="3"/>
  <c r="E65" i="3"/>
  <c r="D65" i="3"/>
  <c r="R64" i="3"/>
  <c r="P138" i="5"/>
  <c r="O138" i="5"/>
  <c r="N138" i="5"/>
  <c r="M138" i="5"/>
  <c r="L138" i="5"/>
  <c r="K138" i="5"/>
  <c r="I138" i="5"/>
  <c r="H138" i="5"/>
  <c r="G138" i="5"/>
  <c r="F138" i="5"/>
  <c r="E138" i="5"/>
  <c r="D138" i="5"/>
  <c r="R137" i="5"/>
  <c r="P133" i="5"/>
  <c r="O133" i="5"/>
  <c r="N133" i="5"/>
  <c r="M133" i="5"/>
  <c r="L133" i="5"/>
  <c r="K133" i="5"/>
  <c r="I133" i="5"/>
  <c r="R132" i="5"/>
  <c r="P128" i="5"/>
  <c r="O128" i="5"/>
  <c r="N128" i="5"/>
  <c r="M128" i="5"/>
  <c r="L128" i="5"/>
  <c r="K128" i="5"/>
  <c r="I128" i="5"/>
  <c r="R127" i="5"/>
  <c r="P123" i="5"/>
  <c r="O123" i="5"/>
  <c r="N123" i="5"/>
  <c r="M123" i="5"/>
  <c r="L123" i="5"/>
  <c r="K123" i="5"/>
  <c r="I123" i="5"/>
  <c r="R122" i="5"/>
  <c r="P118" i="5"/>
  <c r="O118" i="5"/>
  <c r="N118" i="5"/>
  <c r="M118" i="5"/>
  <c r="L118" i="5"/>
  <c r="K118" i="5"/>
  <c r="I118" i="5"/>
  <c r="R117" i="5"/>
  <c r="P113" i="5"/>
  <c r="O113" i="5"/>
  <c r="N113" i="5"/>
  <c r="M113" i="5"/>
  <c r="L113" i="5"/>
  <c r="K113" i="5"/>
  <c r="I113" i="5"/>
  <c r="R112" i="5"/>
  <c r="P108" i="5"/>
  <c r="O108" i="5"/>
  <c r="N108" i="5"/>
  <c r="M108" i="5"/>
  <c r="L108" i="5"/>
  <c r="K108" i="5"/>
  <c r="I108" i="5"/>
  <c r="R107" i="5"/>
  <c r="P103" i="5"/>
  <c r="O103" i="5"/>
  <c r="N103" i="5"/>
  <c r="M103" i="5"/>
  <c r="L103" i="5"/>
  <c r="K103" i="5"/>
  <c r="I103" i="5"/>
  <c r="R102" i="5"/>
  <c r="P98" i="5"/>
  <c r="O98" i="5"/>
  <c r="N98" i="5"/>
  <c r="M98" i="5"/>
  <c r="L98" i="5"/>
  <c r="K98" i="5"/>
  <c r="I98" i="5"/>
  <c r="R97" i="5"/>
  <c r="P93" i="5"/>
  <c r="O93" i="5"/>
  <c r="N93" i="5"/>
  <c r="M93" i="5"/>
  <c r="L93" i="5"/>
  <c r="K93" i="5"/>
  <c r="I93" i="5"/>
  <c r="R92" i="5"/>
  <c r="P88" i="5"/>
  <c r="O88" i="5"/>
  <c r="N88" i="5"/>
  <c r="M88" i="5"/>
  <c r="L88" i="5"/>
  <c r="K88" i="5"/>
  <c r="I88" i="5"/>
  <c r="H88" i="5"/>
  <c r="G88" i="5"/>
  <c r="F88" i="5"/>
  <c r="F176" i="5" s="1"/>
  <c r="E88" i="5"/>
  <c r="D88" i="5"/>
  <c r="R87" i="5"/>
  <c r="P83" i="5"/>
  <c r="O83" i="5"/>
  <c r="N83" i="5"/>
  <c r="M83" i="5"/>
  <c r="L83" i="5"/>
  <c r="K83" i="5"/>
  <c r="I83" i="5"/>
  <c r="R82" i="5"/>
  <c r="P78" i="5"/>
  <c r="O78" i="5"/>
  <c r="N78" i="5"/>
  <c r="M78" i="5"/>
  <c r="L78" i="5"/>
  <c r="K78" i="5"/>
  <c r="I78" i="5"/>
  <c r="R77" i="5"/>
  <c r="P73" i="5"/>
  <c r="O73" i="5"/>
  <c r="N73" i="5"/>
  <c r="M73" i="5"/>
  <c r="L73" i="5"/>
  <c r="K73" i="5"/>
  <c r="I73" i="5"/>
  <c r="R72" i="5"/>
  <c r="P68" i="5"/>
  <c r="O68" i="5"/>
  <c r="N68" i="5"/>
  <c r="M68" i="5"/>
  <c r="L68" i="5"/>
  <c r="K68" i="5"/>
  <c r="I68" i="5"/>
  <c r="R67" i="5"/>
  <c r="E176" i="5" l="1"/>
  <c r="G176" i="5"/>
  <c r="D176" i="5"/>
  <c r="H176" i="5"/>
  <c r="L176" i="5"/>
  <c r="D28" i="10"/>
  <c r="R130" i="6"/>
  <c r="E28" i="10"/>
  <c r="I28" i="10"/>
  <c r="N28" i="10"/>
  <c r="F132" i="6"/>
  <c r="F133" i="6" s="1"/>
  <c r="F25" i="6" s="1"/>
  <c r="F28" i="10"/>
  <c r="K132" i="6"/>
  <c r="K133" i="6" s="1"/>
  <c r="K25" i="6" s="1"/>
  <c r="K28" i="10"/>
  <c r="O132" i="6"/>
  <c r="O133" i="6" s="1"/>
  <c r="O25" i="6" s="1"/>
  <c r="O28" i="10"/>
  <c r="G132" i="6"/>
  <c r="G133" i="6" s="1"/>
  <c r="G25" i="6" s="1"/>
  <c r="G28" i="10"/>
  <c r="L132" i="6"/>
  <c r="L133" i="6" s="1"/>
  <c r="L25" i="6" s="1"/>
  <c r="L28" i="10"/>
  <c r="P132" i="6"/>
  <c r="P133" i="6" s="1"/>
  <c r="P25" i="6" s="1"/>
  <c r="P28" i="10"/>
  <c r="H132" i="6"/>
  <c r="H133" i="6" s="1"/>
  <c r="H25" i="6" s="1"/>
  <c r="H28" i="10"/>
  <c r="M132" i="6"/>
  <c r="M133" i="6" s="1"/>
  <c r="M25" i="6" s="1"/>
  <c r="M28" i="10"/>
  <c r="D167" i="5"/>
  <c r="D168" i="5" s="1"/>
  <c r="D25" i="5" s="1"/>
  <c r="D118" i="7"/>
  <c r="R85" i="3"/>
  <c r="R83" i="3" s="1"/>
  <c r="R108" i="2"/>
  <c r="R106" i="2" s="1"/>
  <c r="R199" i="2"/>
  <c r="R197" i="2" s="1"/>
  <c r="R219" i="2"/>
  <c r="R217" i="2" s="1"/>
  <c r="R151" i="2"/>
  <c r="R149" i="2" s="1"/>
  <c r="R65" i="3"/>
  <c r="R63" i="3" s="1"/>
  <c r="R75" i="3"/>
  <c r="R73" i="3" s="1"/>
  <c r="R80" i="3"/>
  <c r="R78" i="3" s="1"/>
  <c r="R70" i="3"/>
  <c r="R68" i="3" s="1"/>
  <c r="R68" i="7"/>
  <c r="R66" i="7" s="1"/>
  <c r="R88" i="7"/>
  <c r="R86" i="7" s="1"/>
  <c r="R78" i="7"/>
  <c r="R76" i="7" s="1"/>
  <c r="R73" i="6"/>
  <c r="R71" i="6" s="1"/>
  <c r="R68" i="4"/>
  <c r="R66" i="4" s="1"/>
  <c r="L109" i="7"/>
  <c r="L25" i="7" s="1"/>
  <c r="I132" i="6"/>
  <c r="I133" i="6" s="1"/>
  <c r="I25" i="6" s="1"/>
  <c r="I168" i="5"/>
  <c r="I25" i="5" s="1"/>
  <c r="N168" i="5"/>
  <c r="N25" i="5" s="1"/>
  <c r="F167" i="5"/>
  <c r="F25" i="5" s="1"/>
  <c r="G167" i="5"/>
  <c r="G168" i="5" s="1"/>
  <c r="G25" i="5" s="1"/>
  <c r="M167" i="5"/>
  <c r="M168" i="5" s="1"/>
  <c r="M25" i="5" s="1"/>
  <c r="L168" i="5"/>
  <c r="L25" i="5" s="1"/>
  <c r="P168" i="5"/>
  <c r="P25" i="5" s="1"/>
  <c r="E168" i="5"/>
  <c r="E25" i="5" s="1"/>
  <c r="H167" i="5"/>
  <c r="H168" i="5" s="1"/>
  <c r="H25" i="5" s="1"/>
  <c r="D132" i="6"/>
  <c r="D133" i="6" s="1"/>
  <c r="E132" i="6"/>
  <c r="E133" i="6" s="1"/>
  <c r="E25" i="6" s="1"/>
  <c r="N132" i="6"/>
  <c r="N133" i="6" s="1"/>
  <c r="N25" i="6" s="1"/>
  <c r="G109" i="7"/>
  <c r="G25" i="7" s="1"/>
  <c r="P109" i="7"/>
  <c r="P25" i="7" s="1"/>
  <c r="I108" i="7"/>
  <c r="I109" i="7" s="1"/>
  <c r="I25" i="7" s="1"/>
  <c r="E109" i="7"/>
  <c r="E25" i="7" s="1"/>
  <c r="N109" i="7"/>
  <c r="N25" i="7" s="1"/>
  <c r="R106" i="7"/>
  <c r="D108" i="7"/>
  <c r="D109" i="7" s="1"/>
  <c r="D25" i="7" s="1"/>
  <c r="F109" i="7"/>
  <c r="F25" i="7" s="1"/>
  <c r="K109" i="7"/>
  <c r="K25" i="7" s="1"/>
  <c r="O109" i="7"/>
  <c r="O25" i="7" s="1"/>
  <c r="R108" i="7"/>
  <c r="R165" i="5"/>
  <c r="R204" i="2"/>
  <c r="R202" i="2" s="1"/>
  <c r="R209" i="2"/>
  <c r="R207" i="2" s="1"/>
  <c r="R214" i="2"/>
  <c r="R212" i="2" s="1"/>
  <c r="R156" i="2"/>
  <c r="R154" i="2" s="1"/>
  <c r="R140" i="2"/>
  <c r="R138" i="2" s="1"/>
  <c r="R161" i="2"/>
  <c r="R159" i="2" s="1"/>
  <c r="R145" i="2"/>
  <c r="R143" i="2" s="1"/>
  <c r="R166" i="2"/>
  <c r="R164" i="2" s="1"/>
  <c r="R113" i="2"/>
  <c r="R111" i="2" s="1"/>
  <c r="R98" i="2"/>
  <c r="R96" i="2" s="1"/>
  <c r="R118" i="2"/>
  <c r="R116" i="2" s="1"/>
  <c r="R103" i="2"/>
  <c r="R101" i="2" s="1"/>
  <c r="R73" i="7"/>
  <c r="R71" i="7" s="1"/>
  <c r="R83" i="7"/>
  <c r="R81" i="7" s="1"/>
  <c r="R68" i="6"/>
  <c r="R66" i="6" s="1"/>
  <c r="R78" i="6"/>
  <c r="R76" i="6" s="1"/>
  <c r="R83" i="6"/>
  <c r="R81" i="6" s="1"/>
  <c r="R88" i="6"/>
  <c r="R86" i="6" s="1"/>
  <c r="R88" i="4"/>
  <c r="R86" i="4" s="1"/>
  <c r="R68" i="5"/>
  <c r="R66" i="5" s="1"/>
  <c r="R88" i="5"/>
  <c r="R86" i="5" s="1"/>
  <c r="R108" i="5"/>
  <c r="R106" i="5" s="1"/>
  <c r="R128" i="5"/>
  <c r="R126" i="5" s="1"/>
  <c r="R73" i="5"/>
  <c r="R71" i="5" s="1"/>
  <c r="R93" i="5"/>
  <c r="R91" i="5" s="1"/>
  <c r="R113" i="5"/>
  <c r="R111" i="5" s="1"/>
  <c r="R78" i="5"/>
  <c r="R76" i="5" s="1"/>
  <c r="R98" i="5"/>
  <c r="R96" i="5" s="1"/>
  <c r="R118" i="5"/>
  <c r="R116" i="5" s="1"/>
  <c r="R138" i="5"/>
  <c r="R136" i="5" s="1"/>
  <c r="R133" i="5"/>
  <c r="R131" i="5" s="1"/>
  <c r="R83" i="5"/>
  <c r="R81" i="5" s="1"/>
  <c r="R103" i="5"/>
  <c r="R101" i="5" s="1"/>
  <c r="R123" i="5"/>
  <c r="R121" i="5" s="1"/>
  <c r="R73" i="4"/>
  <c r="R71" i="4" s="1"/>
  <c r="R78" i="4"/>
  <c r="R76" i="4" s="1"/>
  <c r="R83" i="4"/>
  <c r="R81" i="4" s="1"/>
  <c r="D8" i="2"/>
  <c r="M25" i="7"/>
  <c r="H25" i="7"/>
  <c r="R105" i="7"/>
  <c r="S105" i="7" s="1"/>
  <c r="R104" i="7"/>
  <c r="S104" i="7" s="1"/>
  <c r="R103" i="7"/>
  <c r="S103" i="7" s="1"/>
  <c r="R102" i="7"/>
  <c r="S102" i="7" s="1"/>
  <c r="R101" i="7"/>
  <c r="S101" i="7" s="1"/>
  <c r="R100" i="7"/>
  <c r="R99" i="7"/>
  <c r="R98" i="7"/>
  <c r="S98" i="7" s="1"/>
  <c r="R129" i="6"/>
  <c r="S129" i="6" s="1"/>
  <c r="R128" i="6"/>
  <c r="S128" i="6" s="1"/>
  <c r="R127" i="6"/>
  <c r="S127" i="6" s="1"/>
  <c r="R126" i="6"/>
  <c r="S126" i="6" s="1"/>
  <c r="R125" i="6"/>
  <c r="S125" i="6" s="1"/>
  <c r="R124" i="6"/>
  <c r="R123" i="6"/>
  <c r="S122" i="6"/>
  <c r="R163" i="5"/>
  <c r="S163" i="5" s="1"/>
  <c r="R162" i="5"/>
  <c r="S162" i="5" s="1"/>
  <c r="R161" i="5"/>
  <c r="S161" i="5" s="1"/>
  <c r="R160" i="5"/>
  <c r="S160" i="5" s="1"/>
  <c r="R159" i="5"/>
  <c r="R158" i="5"/>
  <c r="R157" i="5"/>
  <c r="S157" i="5" s="1"/>
  <c r="O25" i="5"/>
  <c r="K25" i="5"/>
  <c r="R25" i="4"/>
  <c r="P62" i="7"/>
  <c r="O62" i="7"/>
  <c r="N62" i="7"/>
  <c r="M62" i="7"/>
  <c r="L62" i="7"/>
  <c r="K62" i="7"/>
  <c r="I62" i="7"/>
  <c r="R61" i="7"/>
  <c r="P57" i="7"/>
  <c r="O57" i="7"/>
  <c r="N57" i="7"/>
  <c r="M57" i="7"/>
  <c r="L57" i="7"/>
  <c r="K57" i="7"/>
  <c r="I57" i="7"/>
  <c r="R56" i="7"/>
  <c r="P52" i="7"/>
  <c r="O52" i="7"/>
  <c r="N52" i="7"/>
  <c r="M52" i="7"/>
  <c r="L52" i="7"/>
  <c r="K52" i="7"/>
  <c r="I52" i="7"/>
  <c r="R51" i="7"/>
  <c r="P47" i="7"/>
  <c r="O47" i="7"/>
  <c r="N47" i="7"/>
  <c r="M47" i="7"/>
  <c r="L47" i="7"/>
  <c r="K47" i="7"/>
  <c r="I47" i="7"/>
  <c r="R46" i="7"/>
  <c r="P42" i="7"/>
  <c r="P118" i="7" s="1"/>
  <c r="O42" i="7"/>
  <c r="O118" i="7" s="1"/>
  <c r="N42" i="7"/>
  <c r="N118" i="7" s="1"/>
  <c r="M42" i="7"/>
  <c r="M118" i="7" s="1"/>
  <c r="L42" i="7"/>
  <c r="L118" i="7" s="1"/>
  <c r="K42" i="7"/>
  <c r="K118" i="7" s="1"/>
  <c r="I42" i="7"/>
  <c r="I118" i="7" s="1"/>
  <c r="R41" i="7"/>
  <c r="P62" i="6"/>
  <c r="O62" i="6"/>
  <c r="N62" i="6"/>
  <c r="M62" i="6"/>
  <c r="L62" i="6"/>
  <c r="K62" i="6"/>
  <c r="I62" i="6"/>
  <c r="R61" i="6"/>
  <c r="P57" i="6"/>
  <c r="O57" i="6"/>
  <c r="N57" i="6"/>
  <c r="M57" i="6"/>
  <c r="L57" i="6"/>
  <c r="K57" i="6"/>
  <c r="I57" i="6"/>
  <c r="R56" i="6"/>
  <c r="P52" i="6"/>
  <c r="O52" i="6"/>
  <c r="N52" i="6"/>
  <c r="M52" i="6"/>
  <c r="L52" i="6"/>
  <c r="K52" i="6"/>
  <c r="I52" i="6"/>
  <c r="R51" i="6"/>
  <c r="P47" i="6"/>
  <c r="O47" i="6"/>
  <c r="N47" i="6"/>
  <c r="M47" i="6"/>
  <c r="L47" i="6"/>
  <c r="K47" i="6"/>
  <c r="I47" i="6"/>
  <c r="R46" i="6"/>
  <c r="P42" i="6"/>
  <c r="P141" i="6" s="1"/>
  <c r="O42" i="6"/>
  <c r="O141" i="6" s="1"/>
  <c r="N42" i="6"/>
  <c r="M42" i="6"/>
  <c r="M141" i="6" s="1"/>
  <c r="L42" i="6"/>
  <c r="L141" i="6" s="1"/>
  <c r="K42" i="6"/>
  <c r="K141" i="6" s="1"/>
  <c r="I42" i="6"/>
  <c r="I141" i="6" s="1"/>
  <c r="R41" i="6"/>
  <c r="P62" i="5"/>
  <c r="O62" i="5"/>
  <c r="N62" i="5"/>
  <c r="M62" i="5"/>
  <c r="L62" i="5"/>
  <c r="K62" i="5"/>
  <c r="I62" i="5"/>
  <c r="R61" i="5"/>
  <c r="P57" i="5"/>
  <c r="O57" i="5"/>
  <c r="N57" i="5"/>
  <c r="M57" i="5"/>
  <c r="L57" i="5"/>
  <c r="K57" i="5"/>
  <c r="I57" i="5"/>
  <c r="R56" i="5"/>
  <c r="P52" i="5"/>
  <c r="O52" i="5"/>
  <c r="N52" i="5"/>
  <c r="M52" i="5"/>
  <c r="L52" i="5"/>
  <c r="K52" i="5"/>
  <c r="I52" i="5"/>
  <c r="R51" i="5"/>
  <c r="P47" i="5"/>
  <c r="O47" i="5"/>
  <c r="N47" i="5"/>
  <c r="M47" i="5"/>
  <c r="L47" i="5"/>
  <c r="K47" i="5"/>
  <c r="I47" i="5"/>
  <c r="R46" i="5"/>
  <c r="P42" i="5"/>
  <c r="P176" i="5" s="1"/>
  <c r="O42" i="5"/>
  <c r="O176" i="5" s="1"/>
  <c r="N42" i="5"/>
  <c r="N176" i="5" s="1"/>
  <c r="M42" i="5"/>
  <c r="M176" i="5" s="1"/>
  <c r="L42" i="5"/>
  <c r="K42" i="5"/>
  <c r="K176" i="5" s="1"/>
  <c r="I42" i="5"/>
  <c r="I176" i="5" s="1"/>
  <c r="R41" i="5"/>
  <c r="P62" i="4"/>
  <c r="O62" i="4"/>
  <c r="N62" i="4"/>
  <c r="M62" i="4"/>
  <c r="L62" i="4"/>
  <c r="K62" i="4"/>
  <c r="I62" i="4"/>
  <c r="H62" i="4"/>
  <c r="G62" i="4"/>
  <c r="F62" i="4"/>
  <c r="E62" i="4"/>
  <c r="D62" i="4"/>
  <c r="R61" i="4"/>
  <c r="P57" i="4"/>
  <c r="O57" i="4"/>
  <c r="N57" i="4"/>
  <c r="M57" i="4"/>
  <c r="L57" i="4"/>
  <c r="K57" i="4"/>
  <c r="I57" i="4"/>
  <c r="H57" i="4"/>
  <c r="G57" i="4"/>
  <c r="F57" i="4"/>
  <c r="E57" i="4"/>
  <c r="D57" i="4"/>
  <c r="R56" i="4"/>
  <c r="P52" i="4"/>
  <c r="O52" i="4"/>
  <c r="N52" i="4"/>
  <c r="M52" i="4"/>
  <c r="L52" i="4"/>
  <c r="K52" i="4"/>
  <c r="I52" i="4"/>
  <c r="H52" i="4"/>
  <c r="G52" i="4"/>
  <c r="F52" i="4"/>
  <c r="E52" i="4"/>
  <c r="D52" i="4"/>
  <c r="R51" i="4"/>
  <c r="P47" i="4"/>
  <c r="O47" i="4"/>
  <c r="N47" i="4"/>
  <c r="M47" i="4"/>
  <c r="L47" i="4"/>
  <c r="K47" i="4"/>
  <c r="I47" i="4"/>
  <c r="H47" i="4"/>
  <c r="G47" i="4"/>
  <c r="F47" i="4"/>
  <c r="E47" i="4"/>
  <c r="D47" i="4"/>
  <c r="R46" i="4"/>
  <c r="P42" i="4"/>
  <c r="O42" i="4"/>
  <c r="N42" i="4"/>
  <c r="M42" i="4"/>
  <c r="L42" i="4"/>
  <c r="K42" i="4"/>
  <c r="I42" i="4"/>
  <c r="H42" i="4"/>
  <c r="G42" i="4"/>
  <c r="F42" i="4"/>
  <c r="E42" i="4"/>
  <c r="R41" i="4"/>
  <c r="P59" i="3"/>
  <c r="O59" i="3"/>
  <c r="N59" i="3"/>
  <c r="M59" i="3"/>
  <c r="L59" i="3"/>
  <c r="K59" i="3"/>
  <c r="I59" i="3"/>
  <c r="H59" i="3"/>
  <c r="G59" i="3"/>
  <c r="F59" i="3"/>
  <c r="E59" i="3"/>
  <c r="D59" i="3"/>
  <c r="R58" i="3"/>
  <c r="P54" i="3"/>
  <c r="O54" i="3"/>
  <c r="N54" i="3"/>
  <c r="M54" i="3"/>
  <c r="L54" i="3"/>
  <c r="K54" i="3"/>
  <c r="I54" i="3"/>
  <c r="H54" i="3"/>
  <c r="G54" i="3"/>
  <c r="F54" i="3"/>
  <c r="E54" i="3"/>
  <c r="D54" i="3"/>
  <c r="R53" i="3"/>
  <c r="P49" i="3"/>
  <c r="O49" i="3"/>
  <c r="N49" i="3"/>
  <c r="M49" i="3"/>
  <c r="L49" i="3"/>
  <c r="K49" i="3"/>
  <c r="I49" i="3"/>
  <c r="H49" i="3"/>
  <c r="G49" i="3"/>
  <c r="F49" i="3"/>
  <c r="E49" i="3"/>
  <c r="D49" i="3"/>
  <c r="R48" i="3"/>
  <c r="P44" i="3"/>
  <c r="O44" i="3"/>
  <c r="N44" i="3"/>
  <c r="M44" i="3"/>
  <c r="L44" i="3"/>
  <c r="K44" i="3"/>
  <c r="I44" i="3"/>
  <c r="H44" i="3"/>
  <c r="G44" i="3"/>
  <c r="F44" i="3"/>
  <c r="E44" i="3"/>
  <c r="D44" i="3"/>
  <c r="R43" i="3"/>
  <c r="P39" i="3"/>
  <c r="O39" i="3"/>
  <c r="N39" i="3"/>
  <c r="M39" i="3"/>
  <c r="L39" i="3"/>
  <c r="K39" i="3"/>
  <c r="I39" i="3"/>
  <c r="H39" i="3"/>
  <c r="G39" i="3"/>
  <c r="F39" i="3"/>
  <c r="E39" i="3"/>
  <c r="D39" i="3"/>
  <c r="R38" i="3"/>
  <c r="P193" i="2"/>
  <c r="O193" i="2"/>
  <c r="N193" i="2"/>
  <c r="M193" i="2"/>
  <c r="L193" i="2"/>
  <c r="K193" i="2"/>
  <c r="I193" i="2"/>
  <c r="R192" i="2"/>
  <c r="P188" i="2"/>
  <c r="O188" i="2"/>
  <c r="N188" i="2"/>
  <c r="M188" i="2"/>
  <c r="L188" i="2"/>
  <c r="K188" i="2"/>
  <c r="I188" i="2"/>
  <c r="R187" i="2"/>
  <c r="P183" i="2"/>
  <c r="O183" i="2"/>
  <c r="N183" i="2"/>
  <c r="M183" i="2"/>
  <c r="L183" i="2"/>
  <c r="K183" i="2"/>
  <c r="I183" i="2"/>
  <c r="R182" i="2"/>
  <c r="P178" i="2"/>
  <c r="O178" i="2"/>
  <c r="N178" i="2"/>
  <c r="M178" i="2"/>
  <c r="L178" i="2"/>
  <c r="K178" i="2"/>
  <c r="I178" i="2"/>
  <c r="R177" i="2"/>
  <c r="P173" i="2"/>
  <c r="O173" i="2"/>
  <c r="N173" i="2"/>
  <c r="M173" i="2"/>
  <c r="L173" i="2"/>
  <c r="K173" i="2"/>
  <c r="I173" i="2"/>
  <c r="R172" i="2"/>
  <c r="P135" i="2"/>
  <c r="O135" i="2"/>
  <c r="N135" i="2"/>
  <c r="M135" i="2"/>
  <c r="L135" i="2"/>
  <c r="K135" i="2"/>
  <c r="I135" i="2"/>
  <c r="R134" i="2"/>
  <c r="P130" i="2"/>
  <c r="O130" i="2"/>
  <c r="N130" i="2"/>
  <c r="M130" i="2"/>
  <c r="L130" i="2"/>
  <c r="K130" i="2"/>
  <c r="I130" i="2"/>
  <c r="R129" i="2"/>
  <c r="P125" i="2"/>
  <c r="O125" i="2"/>
  <c r="N125" i="2"/>
  <c r="M125" i="2"/>
  <c r="L125" i="2"/>
  <c r="K125" i="2"/>
  <c r="I125" i="2"/>
  <c r="R124" i="2"/>
  <c r="P92" i="2"/>
  <c r="O92" i="2"/>
  <c r="N92" i="2"/>
  <c r="M92" i="2"/>
  <c r="L92" i="2"/>
  <c r="K92" i="2"/>
  <c r="I92" i="2"/>
  <c r="H92" i="2"/>
  <c r="G92" i="2"/>
  <c r="F92" i="2"/>
  <c r="E92" i="2"/>
  <c r="R91" i="2"/>
  <c r="P87" i="2"/>
  <c r="O87" i="2"/>
  <c r="N87" i="2"/>
  <c r="M87" i="2"/>
  <c r="L87" i="2"/>
  <c r="K87" i="2"/>
  <c r="I87" i="2"/>
  <c r="H87" i="2"/>
  <c r="G87" i="2"/>
  <c r="F87" i="2"/>
  <c r="E87" i="2"/>
  <c r="R86" i="2"/>
  <c r="P82" i="2"/>
  <c r="O82" i="2"/>
  <c r="N82" i="2"/>
  <c r="M82" i="2"/>
  <c r="L82" i="2"/>
  <c r="K82" i="2"/>
  <c r="I82" i="2"/>
  <c r="H82" i="2"/>
  <c r="G82" i="2"/>
  <c r="F82" i="2"/>
  <c r="E82" i="2"/>
  <c r="R81" i="2"/>
  <c r="P77" i="2"/>
  <c r="O77" i="2"/>
  <c r="N77" i="2"/>
  <c r="M77" i="2"/>
  <c r="L77" i="2"/>
  <c r="K77" i="2"/>
  <c r="I77" i="2"/>
  <c r="H77" i="2"/>
  <c r="G77" i="2"/>
  <c r="F77" i="2"/>
  <c r="E77" i="2"/>
  <c r="R76" i="2"/>
  <c r="R71" i="2"/>
  <c r="P72" i="2"/>
  <c r="O72" i="2"/>
  <c r="O237" i="2" s="1"/>
  <c r="N72" i="2"/>
  <c r="M72" i="2"/>
  <c r="L72" i="2"/>
  <c r="K72" i="2"/>
  <c r="I72" i="2"/>
  <c r="H72" i="2"/>
  <c r="G72" i="2"/>
  <c r="F72" i="2"/>
  <c r="E72" i="2"/>
  <c r="D92" i="2"/>
  <c r="D87" i="2"/>
  <c r="D82" i="2"/>
  <c r="D77" i="2"/>
  <c r="D72" i="2"/>
  <c r="P121" i="4" l="1"/>
  <c r="D121" i="4"/>
  <c r="K121" i="4"/>
  <c r="N141" i="6"/>
  <c r="P117" i="3"/>
  <c r="R141" i="6"/>
  <c r="R176" i="5"/>
  <c r="F121" i="4"/>
  <c r="O121" i="4"/>
  <c r="G117" i="3"/>
  <c r="E117" i="3"/>
  <c r="R118" i="7"/>
  <c r="S100" i="7"/>
  <c r="S99" i="7"/>
  <c r="S124" i="6"/>
  <c r="S123" i="6"/>
  <c r="E121" i="4"/>
  <c r="I121" i="4"/>
  <c r="N121" i="4"/>
  <c r="G121" i="4"/>
  <c r="L121" i="4"/>
  <c r="H121" i="4"/>
  <c r="M121" i="4"/>
  <c r="S158" i="5"/>
  <c r="S159" i="5"/>
  <c r="D11" i="4"/>
  <c r="D19" i="4"/>
  <c r="M117" i="3"/>
  <c r="D117" i="3"/>
  <c r="D13" i="3"/>
  <c r="L237" i="2"/>
  <c r="G237" i="2"/>
  <c r="P237" i="2"/>
  <c r="K237" i="2"/>
  <c r="F237" i="2"/>
  <c r="F117" i="3"/>
  <c r="O117" i="3"/>
  <c r="N117" i="3"/>
  <c r="L117" i="3"/>
  <c r="K117" i="3"/>
  <c r="I117" i="3"/>
  <c r="H117" i="3"/>
  <c r="L19" i="3"/>
  <c r="D19" i="3"/>
  <c r="E237" i="2"/>
  <c r="I237" i="2"/>
  <c r="N237" i="2"/>
  <c r="D237" i="2"/>
  <c r="H237" i="2"/>
  <c r="M237" i="2"/>
  <c r="D17" i="2"/>
  <c r="D13" i="2"/>
  <c r="N19" i="2"/>
  <c r="L29" i="2"/>
  <c r="L31" i="2" s="1"/>
  <c r="E33" i="2"/>
  <c r="E19" i="2"/>
  <c r="R77" i="2"/>
  <c r="R75" i="2" s="1"/>
  <c r="R135" i="2"/>
  <c r="F35" i="2"/>
  <c r="H29" i="2"/>
  <c r="H31" i="2" s="1"/>
  <c r="G29" i="2"/>
  <c r="G31" i="2" s="1"/>
  <c r="D35" i="2"/>
  <c r="R72" i="2"/>
  <c r="R70" i="2" s="1"/>
  <c r="F13" i="5"/>
  <c r="F11" i="7"/>
  <c r="G35" i="2"/>
  <c r="F27" i="2"/>
  <c r="E29" i="2"/>
  <c r="E31" i="2" s="1"/>
  <c r="H35" i="2"/>
  <c r="D27" i="2"/>
  <c r="G11" i="2"/>
  <c r="N17" i="2"/>
  <c r="H19" i="2"/>
  <c r="N13" i="2"/>
  <c r="N15" i="2" s="1"/>
  <c r="H17" i="2"/>
  <c r="N11" i="2"/>
  <c r="H13" i="2"/>
  <c r="H15" i="2" s="1"/>
  <c r="O19" i="2"/>
  <c r="H11" i="2"/>
  <c r="O17" i="2"/>
  <c r="I19" i="2"/>
  <c r="L27" i="2"/>
  <c r="L35" i="2"/>
  <c r="K27" i="2"/>
  <c r="K35" i="2"/>
  <c r="I27" i="2"/>
  <c r="M33" i="2"/>
  <c r="M35" i="2"/>
  <c r="D17" i="3"/>
  <c r="F13" i="3"/>
  <c r="L17" i="3"/>
  <c r="F11" i="3"/>
  <c r="L13" i="3"/>
  <c r="E19" i="3"/>
  <c r="L11" i="3"/>
  <c r="E17" i="3"/>
  <c r="K19" i="3"/>
  <c r="E13" i="3"/>
  <c r="K17" i="3"/>
  <c r="P19" i="3"/>
  <c r="O13" i="2"/>
  <c r="O15" i="2" s="1"/>
  <c r="I17" i="2"/>
  <c r="O11" i="2"/>
  <c r="I13" i="2"/>
  <c r="I15" i="2" s="1"/>
  <c r="P19" i="2"/>
  <c r="I11" i="2"/>
  <c r="P17" i="2"/>
  <c r="K19" i="2"/>
  <c r="P13" i="2"/>
  <c r="K17" i="2"/>
  <c r="O29" i="2"/>
  <c r="O31" i="2" s="1"/>
  <c r="O33" i="2"/>
  <c r="N29" i="2"/>
  <c r="N31" i="2" s="1"/>
  <c r="N33" i="2"/>
  <c r="M29" i="2"/>
  <c r="M31" i="2" s="1"/>
  <c r="M27" i="2"/>
  <c r="P33" i="2"/>
  <c r="E11" i="3"/>
  <c r="K13" i="3"/>
  <c r="P17" i="3"/>
  <c r="K11" i="3"/>
  <c r="P13" i="3"/>
  <c r="I19" i="3"/>
  <c r="P11" i="3"/>
  <c r="I17" i="3"/>
  <c r="O19" i="3"/>
  <c r="I13" i="3"/>
  <c r="O17" i="3"/>
  <c r="G33" i="2"/>
  <c r="F33" i="2"/>
  <c r="E35" i="2"/>
  <c r="H33" i="2"/>
  <c r="D33" i="2"/>
  <c r="P11" i="2"/>
  <c r="K13" i="2"/>
  <c r="K15" i="2" s="1"/>
  <c r="E17" i="2"/>
  <c r="K11" i="2"/>
  <c r="E13" i="2"/>
  <c r="E15" i="2" s="1"/>
  <c r="L19" i="2"/>
  <c r="E11" i="2"/>
  <c r="L17" i="2"/>
  <c r="F19" i="2"/>
  <c r="L13" i="2"/>
  <c r="L15" i="2" s="1"/>
  <c r="F17" i="2"/>
  <c r="K29" i="2"/>
  <c r="K33" i="2"/>
  <c r="I29" i="2"/>
  <c r="I31" i="2" s="1"/>
  <c r="I33" i="2"/>
  <c r="N35" i="2"/>
  <c r="P29" i="2"/>
  <c r="P31" i="2" s="1"/>
  <c r="L33" i="2"/>
  <c r="D11" i="3"/>
  <c r="I11" i="3"/>
  <c r="O13" i="3"/>
  <c r="H19" i="3"/>
  <c r="O11" i="3"/>
  <c r="H17" i="3"/>
  <c r="N19" i="3"/>
  <c r="H13" i="3"/>
  <c r="H15" i="3" s="1"/>
  <c r="N17" i="3"/>
  <c r="H11" i="3"/>
  <c r="N13" i="3"/>
  <c r="N15" i="3" s="1"/>
  <c r="G19" i="3"/>
  <c r="G27" i="2"/>
  <c r="F29" i="2"/>
  <c r="F31" i="2" s="1"/>
  <c r="E27" i="2"/>
  <c r="H27" i="2"/>
  <c r="D29" i="2"/>
  <c r="L11" i="2"/>
  <c r="F13" i="2"/>
  <c r="M19" i="2"/>
  <c r="F11" i="2"/>
  <c r="M17" i="2"/>
  <c r="G19" i="2"/>
  <c r="M13" i="2"/>
  <c r="M15" i="2" s="1"/>
  <c r="G17" i="2"/>
  <c r="M11" i="2"/>
  <c r="G13" i="2"/>
  <c r="G15" i="2" s="1"/>
  <c r="P27" i="2"/>
  <c r="P35" i="2"/>
  <c r="O27" i="2"/>
  <c r="O35" i="2"/>
  <c r="N27" i="2"/>
  <c r="I35" i="2"/>
  <c r="N11" i="3"/>
  <c r="G17" i="3"/>
  <c r="M19" i="3"/>
  <c r="G13" i="3"/>
  <c r="M17" i="3"/>
  <c r="G11" i="3"/>
  <c r="M13" i="3"/>
  <c r="F19" i="3"/>
  <c r="M11" i="3"/>
  <c r="F17" i="3"/>
  <c r="M19" i="4"/>
  <c r="H19" i="4"/>
  <c r="P17" i="4"/>
  <c r="L17" i="4"/>
  <c r="G17" i="4"/>
  <c r="O13" i="4"/>
  <c r="K13" i="4"/>
  <c r="F13" i="4"/>
  <c r="N11" i="4"/>
  <c r="I11" i="4"/>
  <c r="E11" i="4"/>
  <c r="P19" i="4"/>
  <c r="G19" i="4"/>
  <c r="K17" i="4"/>
  <c r="N13" i="4"/>
  <c r="E13" i="4"/>
  <c r="H11" i="4"/>
  <c r="K19" i="4"/>
  <c r="N17" i="4"/>
  <c r="E17" i="4"/>
  <c r="H13" i="4"/>
  <c r="L11" i="4"/>
  <c r="N19" i="4"/>
  <c r="I19" i="4"/>
  <c r="E19" i="4"/>
  <c r="M17" i="4"/>
  <c r="H17" i="4"/>
  <c r="P13" i="4"/>
  <c r="L13" i="4"/>
  <c r="G13" i="4"/>
  <c r="O11" i="4"/>
  <c r="K11" i="4"/>
  <c r="F11" i="4"/>
  <c r="L19" i="4"/>
  <c r="O17" i="4"/>
  <c r="F17" i="4"/>
  <c r="I13" i="4"/>
  <c r="M11" i="4"/>
  <c r="O19" i="4"/>
  <c r="F19" i="4"/>
  <c r="I17" i="4"/>
  <c r="M13" i="4"/>
  <c r="P11" i="4"/>
  <c r="P118" i="4" s="1"/>
  <c r="G11" i="4"/>
  <c r="D13" i="4"/>
  <c r="D17" i="4"/>
  <c r="O19" i="6"/>
  <c r="K19" i="6"/>
  <c r="F19" i="6"/>
  <c r="O17" i="6"/>
  <c r="K17" i="6"/>
  <c r="F17" i="6"/>
  <c r="O13" i="6"/>
  <c r="K13" i="6"/>
  <c r="F13" i="6"/>
  <c r="O11" i="6"/>
  <c r="K11" i="6"/>
  <c r="F11" i="6"/>
  <c r="D19" i="6"/>
  <c r="D17" i="6"/>
  <c r="H13" i="6"/>
  <c r="M11" i="6"/>
  <c r="D11" i="6"/>
  <c r="P19" i="6"/>
  <c r="G19" i="6"/>
  <c r="L17" i="6"/>
  <c r="P13" i="6"/>
  <c r="P11" i="6"/>
  <c r="G11" i="6"/>
  <c r="N19" i="6"/>
  <c r="I19" i="6"/>
  <c r="E19" i="6"/>
  <c r="N17" i="6"/>
  <c r="I17" i="6"/>
  <c r="E17" i="6"/>
  <c r="N13" i="6"/>
  <c r="I13" i="6"/>
  <c r="E13" i="6"/>
  <c r="N11" i="6"/>
  <c r="I11" i="6"/>
  <c r="E11" i="6"/>
  <c r="M19" i="6"/>
  <c r="H19" i="6"/>
  <c r="M17" i="6"/>
  <c r="H17" i="6"/>
  <c r="M13" i="6"/>
  <c r="D13" i="6"/>
  <c r="H11" i="6"/>
  <c r="L19" i="6"/>
  <c r="P17" i="6"/>
  <c r="G17" i="6"/>
  <c r="L13" i="6"/>
  <c r="G13" i="6"/>
  <c r="L11" i="6"/>
  <c r="R28" i="10"/>
  <c r="E13" i="7"/>
  <c r="H19" i="7"/>
  <c r="D17" i="7"/>
  <c r="G19" i="7"/>
  <c r="F19" i="7"/>
  <c r="E19" i="7"/>
  <c r="H11" i="7"/>
  <c r="D13" i="7"/>
  <c r="G11" i="7"/>
  <c r="I19" i="7"/>
  <c r="N19" i="7"/>
  <c r="K17" i="7"/>
  <c r="O17" i="7"/>
  <c r="L13" i="7"/>
  <c r="P13" i="7"/>
  <c r="M11" i="7"/>
  <c r="K19" i="7"/>
  <c r="O19" i="7"/>
  <c r="L17" i="7"/>
  <c r="P17" i="7"/>
  <c r="M13" i="7"/>
  <c r="I11" i="7"/>
  <c r="N11" i="7"/>
  <c r="L19" i="7"/>
  <c r="P19" i="7"/>
  <c r="M17" i="7"/>
  <c r="I13" i="7"/>
  <c r="N13" i="7"/>
  <c r="K11" i="7"/>
  <c r="O11" i="7"/>
  <c r="M19" i="7"/>
  <c r="I17" i="7"/>
  <c r="N17" i="7"/>
  <c r="K13" i="7"/>
  <c r="O13" i="7"/>
  <c r="L11" i="7"/>
  <c r="P11" i="7"/>
  <c r="E11" i="7"/>
  <c r="H13" i="7"/>
  <c r="D11" i="7"/>
  <c r="G17" i="7"/>
  <c r="F17" i="7"/>
  <c r="E17" i="7"/>
  <c r="H17" i="7"/>
  <c r="D19" i="7"/>
  <c r="G13" i="7"/>
  <c r="F13" i="7"/>
  <c r="G11" i="5"/>
  <c r="E13" i="5"/>
  <c r="D17" i="5"/>
  <c r="F11" i="5"/>
  <c r="H19" i="5"/>
  <c r="E11" i="5"/>
  <c r="D13" i="5"/>
  <c r="G13" i="5"/>
  <c r="H13" i="5"/>
  <c r="I19" i="5"/>
  <c r="N19" i="5"/>
  <c r="K17" i="5"/>
  <c r="O17" i="5"/>
  <c r="L13" i="5"/>
  <c r="P13" i="5"/>
  <c r="M11" i="5"/>
  <c r="L19" i="5"/>
  <c r="M17" i="5"/>
  <c r="N13" i="5"/>
  <c r="O11" i="5"/>
  <c r="I17" i="5"/>
  <c r="K13" i="5"/>
  <c r="L11" i="5"/>
  <c r="K19" i="5"/>
  <c r="O19" i="5"/>
  <c r="L17" i="5"/>
  <c r="P17" i="5"/>
  <c r="M13" i="5"/>
  <c r="I11" i="5"/>
  <c r="N11" i="5"/>
  <c r="P19" i="5"/>
  <c r="I13" i="5"/>
  <c r="K11" i="5"/>
  <c r="M19" i="5"/>
  <c r="N17" i="5"/>
  <c r="O13" i="5"/>
  <c r="P11" i="5"/>
  <c r="E19" i="5"/>
  <c r="H17" i="5"/>
  <c r="D19" i="5"/>
  <c r="G19" i="5"/>
  <c r="F19" i="5"/>
  <c r="E17" i="5"/>
  <c r="H11" i="5"/>
  <c r="D11" i="5"/>
  <c r="G17" i="5"/>
  <c r="F17" i="5"/>
  <c r="I51" i="2"/>
  <c r="N51" i="2"/>
  <c r="K49" i="2"/>
  <c r="O49" i="2"/>
  <c r="L45" i="2"/>
  <c r="L47" i="2" s="1"/>
  <c r="P45" i="2"/>
  <c r="P47" i="2" s="1"/>
  <c r="M43" i="2"/>
  <c r="K51" i="2"/>
  <c r="O51" i="2"/>
  <c r="L49" i="2"/>
  <c r="P49" i="2"/>
  <c r="M45" i="2"/>
  <c r="M47" i="2" s="1"/>
  <c r="I43" i="2"/>
  <c r="N43" i="2"/>
  <c r="L51" i="2"/>
  <c r="P51" i="2"/>
  <c r="M49" i="2"/>
  <c r="I45" i="2"/>
  <c r="I47" i="2" s="1"/>
  <c r="N45" i="2"/>
  <c r="N47" i="2" s="1"/>
  <c r="K43" i="2"/>
  <c r="O43" i="2"/>
  <c r="M51" i="2"/>
  <c r="I49" i="2"/>
  <c r="N49" i="2"/>
  <c r="K45" i="2"/>
  <c r="K47" i="2" s="1"/>
  <c r="O45" i="2"/>
  <c r="L43" i="2"/>
  <c r="P43" i="2"/>
  <c r="F43" i="2"/>
  <c r="E49" i="2"/>
  <c r="H43" i="2"/>
  <c r="D43" i="2"/>
  <c r="G43" i="2"/>
  <c r="F45" i="2"/>
  <c r="F47" i="2" s="1"/>
  <c r="E43" i="2"/>
  <c r="H45" i="2"/>
  <c r="H47" i="2" s="1"/>
  <c r="D45" i="2"/>
  <c r="G45" i="2"/>
  <c r="G47" i="2" s="1"/>
  <c r="F51" i="2"/>
  <c r="E45" i="2"/>
  <c r="E47" i="2" s="1"/>
  <c r="H51" i="2"/>
  <c r="D49" i="2"/>
  <c r="G51" i="2"/>
  <c r="F49" i="2"/>
  <c r="E51" i="2"/>
  <c r="H49" i="2"/>
  <c r="D51" i="2"/>
  <c r="G49" i="2"/>
  <c r="R133" i="2"/>
  <c r="D19" i="2"/>
  <c r="D11" i="2"/>
  <c r="R47" i="7"/>
  <c r="R45" i="7" s="1"/>
  <c r="R62" i="7"/>
  <c r="R60" i="7" s="1"/>
  <c r="R107" i="7"/>
  <c r="R52" i="6"/>
  <c r="R50" i="6" s="1"/>
  <c r="R132" i="6"/>
  <c r="R131" i="6" s="1"/>
  <c r="R42" i="6"/>
  <c r="R40" i="6" s="1"/>
  <c r="R47" i="6"/>
  <c r="R45" i="6" s="1"/>
  <c r="R57" i="4"/>
  <c r="R55" i="4" s="1"/>
  <c r="R47" i="4"/>
  <c r="R45" i="4" s="1"/>
  <c r="R54" i="3"/>
  <c r="R52" i="3" s="1"/>
  <c r="R39" i="3"/>
  <c r="R37" i="3" s="1"/>
  <c r="R167" i="5"/>
  <c r="R166" i="5" s="1"/>
  <c r="R168" i="5"/>
  <c r="R133" i="6"/>
  <c r="D25" i="6"/>
  <c r="R25" i="6" s="1"/>
  <c r="R109" i="7"/>
  <c r="R25" i="7"/>
  <c r="R52" i="5"/>
  <c r="R50" i="5" s="1"/>
  <c r="R25" i="5"/>
  <c r="R62" i="6"/>
  <c r="R60" i="6" s="1"/>
  <c r="R125" i="2"/>
  <c r="R123" i="2" s="1"/>
  <c r="R57" i="7"/>
  <c r="R55" i="7" s="1"/>
  <c r="R52" i="7"/>
  <c r="R50" i="7" s="1"/>
  <c r="R42" i="7"/>
  <c r="R40" i="7" s="1"/>
  <c r="R57" i="6"/>
  <c r="R55" i="6" s="1"/>
  <c r="R57" i="5"/>
  <c r="R55" i="5" s="1"/>
  <c r="R47" i="5"/>
  <c r="R45" i="5" s="1"/>
  <c r="R42" i="5"/>
  <c r="R40" i="5" s="1"/>
  <c r="R42" i="4"/>
  <c r="R40" i="4" s="1"/>
  <c r="R59" i="3"/>
  <c r="R57" i="3" s="1"/>
  <c r="R49" i="3"/>
  <c r="R47" i="3" s="1"/>
  <c r="R44" i="3"/>
  <c r="R42" i="3" s="1"/>
  <c r="R193" i="2"/>
  <c r="R191" i="2" s="1"/>
  <c r="R188" i="2"/>
  <c r="R186" i="2" s="1"/>
  <c r="R183" i="2"/>
  <c r="R181" i="2" s="1"/>
  <c r="R178" i="2"/>
  <c r="R176" i="2" s="1"/>
  <c r="R173" i="2"/>
  <c r="R171" i="2" s="1"/>
  <c r="R130" i="2"/>
  <c r="R128" i="2" s="1"/>
  <c r="R92" i="2"/>
  <c r="R90" i="2" s="1"/>
  <c r="R87" i="2"/>
  <c r="R85" i="2" s="1"/>
  <c r="R82" i="2"/>
  <c r="R80" i="2" s="1"/>
  <c r="D37" i="9"/>
  <c r="R52" i="4"/>
  <c r="R50" i="4" s="1"/>
  <c r="R62" i="4"/>
  <c r="R60" i="4" s="1"/>
  <c r="R62" i="5"/>
  <c r="R60" i="5" s="1"/>
  <c r="I34" i="2" l="1"/>
  <c r="R11" i="2"/>
  <c r="D114" i="3"/>
  <c r="R117" i="3"/>
  <c r="R121" i="4"/>
  <c r="D228" i="2"/>
  <c r="P119" i="4"/>
  <c r="M118" i="4"/>
  <c r="N174" i="5"/>
  <c r="K173" i="5"/>
  <c r="I173" i="5"/>
  <c r="P234" i="2"/>
  <c r="P228" i="2"/>
  <c r="D231" i="2"/>
  <c r="D15" i="2"/>
  <c r="D21" i="2" s="1"/>
  <c r="D23" i="2" s="1"/>
  <c r="D229" i="2"/>
  <c r="K114" i="3"/>
  <c r="P114" i="3"/>
  <c r="D119" i="4"/>
  <c r="K115" i="3"/>
  <c r="P15" i="3"/>
  <c r="P21" i="3" s="1"/>
  <c r="P23" i="3" s="1"/>
  <c r="P115" i="3"/>
  <c r="K15" i="3"/>
  <c r="K21" i="3" s="1"/>
  <c r="K23" i="3" s="1"/>
  <c r="K24" i="3" s="1"/>
  <c r="M10" i="1" s="1"/>
  <c r="M119" i="4"/>
  <c r="L232" i="2"/>
  <c r="K118" i="4"/>
  <c r="L119" i="4"/>
  <c r="N119" i="4"/>
  <c r="K119" i="4"/>
  <c r="O119" i="4"/>
  <c r="N118" i="4"/>
  <c r="O118" i="4"/>
  <c r="L118" i="4"/>
  <c r="D118" i="4"/>
  <c r="D18" i="3"/>
  <c r="H174" i="5"/>
  <c r="P174" i="5"/>
  <c r="K174" i="5"/>
  <c r="I174" i="5"/>
  <c r="D174" i="5"/>
  <c r="L174" i="5"/>
  <c r="E174" i="5"/>
  <c r="F15" i="5"/>
  <c r="F21" i="5" s="1"/>
  <c r="F23" i="5" s="1"/>
  <c r="F26" i="5" s="1"/>
  <c r="H12" i="1" s="1"/>
  <c r="F174" i="5"/>
  <c r="O174" i="5"/>
  <c r="M174" i="5"/>
  <c r="G174" i="5"/>
  <c r="D173" i="5"/>
  <c r="N173" i="5"/>
  <c r="E173" i="5"/>
  <c r="P173" i="5"/>
  <c r="H173" i="5"/>
  <c r="G173" i="5"/>
  <c r="L173" i="5"/>
  <c r="O173" i="5"/>
  <c r="M173" i="5"/>
  <c r="F173" i="5"/>
  <c r="I118" i="4"/>
  <c r="G37" i="2"/>
  <c r="G39" i="2" s="1"/>
  <c r="G40" i="2" s="1"/>
  <c r="R237" i="2"/>
  <c r="L114" i="3"/>
  <c r="M114" i="3"/>
  <c r="H114" i="3"/>
  <c r="O114" i="3"/>
  <c r="G114" i="3"/>
  <c r="N114" i="3"/>
  <c r="I114" i="3"/>
  <c r="E114" i="3"/>
  <c r="F114" i="3"/>
  <c r="E18" i="2"/>
  <c r="E34" i="2"/>
  <c r="L115" i="3"/>
  <c r="D139" i="6"/>
  <c r="D12" i="2"/>
  <c r="N18" i="2"/>
  <c r="L28" i="2"/>
  <c r="E231" i="2"/>
  <c r="L138" i="6"/>
  <c r="H28" i="2"/>
  <c r="G28" i="2"/>
  <c r="D232" i="2"/>
  <c r="F37" i="2"/>
  <c r="F39" i="2" s="1"/>
  <c r="F228" i="2"/>
  <c r="I115" i="3"/>
  <c r="E228" i="2"/>
  <c r="F229" i="2"/>
  <c r="H229" i="2"/>
  <c r="I28" i="2"/>
  <c r="G232" i="2"/>
  <c r="N229" i="2"/>
  <c r="G139" i="6"/>
  <c r="G34" i="2"/>
  <c r="N18" i="4"/>
  <c r="P37" i="2"/>
  <c r="P39" i="2" s="1"/>
  <c r="P40" i="2" s="1"/>
  <c r="I229" i="2"/>
  <c r="H34" i="2"/>
  <c r="H37" i="2"/>
  <c r="H39" i="2" s="1"/>
  <c r="H40" i="2" s="1"/>
  <c r="H232" i="2"/>
  <c r="I232" i="2"/>
  <c r="P229" i="2"/>
  <c r="H228" i="2"/>
  <c r="K229" i="2"/>
  <c r="L229" i="2"/>
  <c r="O37" i="2"/>
  <c r="O39" i="2" s="1"/>
  <c r="O40" i="2" s="1"/>
  <c r="O115" i="3"/>
  <c r="F15" i="2"/>
  <c r="F21" i="2" s="1"/>
  <c r="G229" i="2"/>
  <c r="E12" i="2"/>
  <c r="P34" i="2"/>
  <c r="M231" i="2"/>
  <c r="D115" i="3"/>
  <c r="N34" i="2"/>
  <c r="L18" i="2"/>
  <c r="P231" i="2"/>
  <c r="G228" i="2"/>
  <c r="M115" i="3"/>
  <c r="H231" i="2"/>
  <c r="I231" i="2"/>
  <c r="L37" i="2"/>
  <c r="L39" i="2" s="1"/>
  <c r="L40" i="2" s="1"/>
  <c r="D31" i="2"/>
  <c r="O229" i="2"/>
  <c r="P15" i="2"/>
  <c r="P21" i="2" s="1"/>
  <c r="P23" i="2" s="1"/>
  <c r="E115" i="3"/>
  <c r="N28" i="2"/>
  <c r="L231" i="2"/>
  <c r="N228" i="2"/>
  <c r="M228" i="2"/>
  <c r="N37" i="2"/>
  <c r="N39" i="2" s="1"/>
  <c r="N40" i="2" s="1"/>
  <c r="E37" i="2"/>
  <c r="E39" i="2" s="1"/>
  <c r="E40" i="2" s="1"/>
  <c r="R17" i="2"/>
  <c r="I37" i="2"/>
  <c r="I39" i="2" s="1"/>
  <c r="I40" i="2" s="1"/>
  <c r="O34" i="2"/>
  <c r="G12" i="2"/>
  <c r="I15" i="3"/>
  <c r="I21" i="3" s="1"/>
  <c r="I23" i="3" s="1"/>
  <c r="I24" i="3" s="1"/>
  <c r="K10" i="1" s="1"/>
  <c r="M12" i="2"/>
  <c r="L34" i="2"/>
  <c r="M229" i="2"/>
  <c r="H115" i="3"/>
  <c r="F115" i="3"/>
  <c r="L12" i="2"/>
  <c r="P12" i="2"/>
  <c r="M28" i="2"/>
  <c r="O15" i="3"/>
  <c r="O21" i="3" s="1"/>
  <c r="O23" i="3" s="1"/>
  <c r="O24" i="3" s="1"/>
  <c r="Q10" i="1" s="1"/>
  <c r="G115" i="3"/>
  <c r="K12" i="2"/>
  <c r="K18" i="2"/>
  <c r="I12" i="2"/>
  <c r="O18" i="2"/>
  <c r="N12" i="2"/>
  <c r="L15" i="3"/>
  <c r="L21" i="3" s="1"/>
  <c r="L23" i="3" s="1"/>
  <c r="L24" i="3" s="1"/>
  <c r="N10" i="1" s="1"/>
  <c r="R27" i="2"/>
  <c r="M18" i="2"/>
  <c r="K232" i="2"/>
  <c r="G18" i="2"/>
  <c r="F18" i="2"/>
  <c r="P18" i="2"/>
  <c r="H18" i="2"/>
  <c r="G231" i="2"/>
  <c r="N231" i="2"/>
  <c r="M232" i="2"/>
  <c r="K28" i="2"/>
  <c r="E28" i="2"/>
  <c r="F28" i="2"/>
  <c r="I228" i="2"/>
  <c r="M34" i="2"/>
  <c r="L228" i="2"/>
  <c r="N232" i="2"/>
  <c r="O231" i="2"/>
  <c r="K31" i="2"/>
  <c r="K37" i="2" s="1"/>
  <c r="D34" i="2"/>
  <c r="F232" i="2"/>
  <c r="E232" i="2"/>
  <c r="O228" i="2"/>
  <c r="K228" i="2"/>
  <c r="M37" i="2"/>
  <c r="M39" i="2" s="1"/>
  <c r="M40" i="2" s="1"/>
  <c r="R35" i="2"/>
  <c r="K231" i="2"/>
  <c r="R33" i="2"/>
  <c r="K34" i="2"/>
  <c r="I18" i="2"/>
  <c r="N115" i="3"/>
  <c r="P28" i="2"/>
  <c r="O28" i="2"/>
  <c r="F231" i="2"/>
  <c r="O232" i="2"/>
  <c r="E229" i="2"/>
  <c r="P232" i="2"/>
  <c r="F34" i="2"/>
  <c r="G119" i="4"/>
  <c r="F119" i="4"/>
  <c r="I119" i="4"/>
  <c r="F118" i="4"/>
  <c r="H118" i="4"/>
  <c r="E118" i="4"/>
  <c r="H119" i="4"/>
  <c r="G118" i="4"/>
  <c r="E119" i="4"/>
  <c r="O12" i="3"/>
  <c r="M11" i="10"/>
  <c r="M15" i="3"/>
  <c r="M21" i="3" s="1"/>
  <c r="N11" i="10"/>
  <c r="K11" i="10"/>
  <c r="L11" i="10"/>
  <c r="H11" i="10"/>
  <c r="O11" i="10"/>
  <c r="I11" i="10"/>
  <c r="P11" i="10"/>
  <c r="E139" i="6"/>
  <c r="F138" i="6"/>
  <c r="K139" i="6"/>
  <c r="L139" i="6"/>
  <c r="H138" i="6"/>
  <c r="N138" i="6"/>
  <c r="F139" i="6"/>
  <c r="E138" i="6"/>
  <c r="I139" i="6"/>
  <c r="K138" i="6"/>
  <c r="O139" i="6"/>
  <c r="M139" i="6"/>
  <c r="I138" i="6"/>
  <c r="N139" i="6"/>
  <c r="O138" i="6"/>
  <c r="M138" i="6"/>
  <c r="G138" i="6"/>
  <c r="H139" i="6"/>
  <c r="P138" i="6"/>
  <c r="P139" i="6"/>
  <c r="D138" i="6"/>
  <c r="G18" i="6"/>
  <c r="G21" i="2"/>
  <c r="G23" i="2" s="1"/>
  <c r="N21" i="2"/>
  <c r="N23" i="2" s="1"/>
  <c r="M21" i="2"/>
  <c r="M23" i="2" s="1"/>
  <c r="O21" i="2"/>
  <c r="O23" i="2" s="1"/>
  <c r="K21" i="2"/>
  <c r="K23" i="2" s="1"/>
  <c r="P18" i="5"/>
  <c r="K18" i="5"/>
  <c r="P18" i="6"/>
  <c r="I14" i="10"/>
  <c r="N15" i="10"/>
  <c r="F12" i="10"/>
  <c r="H13" i="10"/>
  <c r="E12" i="10"/>
  <c r="G22" i="10"/>
  <c r="O21" i="10"/>
  <c r="G11" i="10"/>
  <c r="E11" i="10"/>
  <c r="M22" i="10"/>
  <c r="N17" i="10"/>
  <c r="N18" i="10" s="1"/>
  <c r="N22" i="10"/>
  <c r="G17" i="10"/>
  <c r="G18" i="10" s="1"/>
  <c r="O17" i="10"/>
  <c r="O18" i="10" s="1"/>
  <c r="O22" i="10"/>
  <c r="E22" i="10"/>
  <c r="H22" i="10"/>
  <c r="P17" i="10"/>
  <c r="P18" i="10" s="1"/>
  <c r="K17" i="10"/>
  <c r="K18" i="10" s="1"/>
  <c r="P22" i="10"/>
  <c r="K22" i="10"/>
  <c r="F22" i="10"/>
  <c r="E17" i="10"/>
  <c r="E18" i="10" s="1"/>
  <c r="F17" i="10"/>
  <c r="F18" i="10" s="1"/>
  <c r="I17" i="10"/>
  <c r="I18" i="10" s="1"/>
  <c r="I22" i="10"/>
  <c r="H17" i="10"/>
  <c r="H18" i="10" s="1"/>
  <c r="L17" i="10"/>
  <c r="L18" i="10" s="1"/>
  <c r="L22" i="10"/>
  <c r="M17" i="10"/>
  <c r="M18" i="10" s="1"/>
  <c r="F15" i="10"/>
  <c r="K15" i="5"/>
  <c r="K13" i="10"/>
  <c r="L15" i="5"/>
  <c r="L21" i="5" s="1"/>
  <c r="L13" i="10"/>
  <c r="E15" i="5"/>
  <c r="E21" i="5" s="1"/>
  <c r="E13" i="10"/>
  <c r="P15" i="6"/>
  <c r="P21" i="6" s="1"/>
  <c r="P23" i="6" s="1"/>
  <c r="P26" i="6" s="1"/>
  <c r="R13" i="1" s="1"/>
  <c r="P14" i="10"/>
  <c r="O15" i="6"/>
  <c r="O21" i="6" s="1"/>
  <c r="O23" i="6" s="1"/>
  <c r="O26" i="6" s="1"/>
  <c r="Q13" i="1" s="1"/>
  <c r="O14" i="10"/>
  <c r="G15" i="7"/>
  <c r="G21" i="7" s="1"/>
  <c r="G15" i="10"/>
  <c r="K15" i="7"/>
  <c r="K21" i="7" s="1"/>
  <c r="K23" i="7" s="1"/>
  <c r="K26" i="7" s="1"/>
  <c r="M14" i="1" s="1"/>
  <c r="K15" i="10"/>
  <c r="L15" i="7"/>
  <c r="L21" i="7" s="1"/>
  <c r="L23" i="7" s="1"/>
  <c r="L15" i="10"/>
  <c r="E21" i="10"/>
  <c r="F13" i="10"/>
  <c r="O10" i="10"/>
  <c r="H21" i="10"/>
  <c r="L21" i="2"/>
  <c r="L23" i="2" s="1"/>
  <c r="E21" i="2"/>
  <c r="E23" i="2" s="1"/>
  <c r="O15" i="4"/>
  <c r="O21" i="4" s="1"/>
  <c r="O23" i="4" s="1"/>
  <c r="O26" i="4" s="1"/>
  <c r="Q11" i="1" s="1"/>
  <c r="O12" i="10"/>
  <c r="I15" i="4"/>
  <c r="I21" i="4" s="1"/>
  <c r="I12" i="10"/>
  <c r="L15" i="4"/>
  <c r="L21" i="4" s="1"/>
  <c r="L12" i="10"/>
  <c r="N15" i="4"/>
  <c r="N21" i="4" s="1"/>
  <c r="N23" i="4" s="1"/>
  <c r="N26" i="4" s="1"/>
  <c r="P11" i="1" s="1"/>
  <c r="N12" i="10"/>
  <c r="E15" i="6"/>
  <c r="E21" i="6" s="1"/>
  <c r="E14" i="10"/>
  <c r="L14" i="10"/>
  <c r="K15" i="6"/>
  <c r="K21" i="6" s="1"/>
  <c r="K23" i="6" s="1"/>
  <c r="K14" i="10"/>
  <c r="M15" i="6"/>
  <c r="M21" i="6" s="1"/>
  <c r="M14" i="10"/>
  <c r="F15" i="6"/>
  <c r="F21" i="6" s="1"/>
  <c r="F14" i="10"/>
  <c r="M15" i="10"/>
  <c r="E15" i="7"/>
  <c r="E21" i="7" s="1"/>
  <c r="E23" i="7" s="1"/>
  <c r="E15" i="10"/>
  <c r="I10" i="10"/>
  <c r="H21" i="2"/>
  <c r="H23" i="2" s="1"/>
  <c r="G15" i="4"/>
  <c r="G21" i="4" s="1"/>
  <c r="G12" i="10"/>
  <c r="K15" i="4"/>
  <c r="K21" i="4" s="1"/>
  <c r="K12" i="10"/>
  <c r="O15" i="5"/>
  <c r="O21" i="5" s="1"/>
  <c r="O23" i="5" s="1"/>
  <c r="O13" i="10"/>
  <c r="I15" i="5"/>
  <c r="I21" i="5" s="1"/>
  <c r="I13" i="10"/>
  <c r="M15" i="5"/>
  <c r="M21" i="5" s="1"/>
  <c r="M23" i="5" s="1"/>
  <c r="M13" i="10"/>
  <c r="G15" i="5"/>
  <c r="G21" i="5" s="1"/>
  <c r="G23" i="5" s="1"/>
  <c r="G26" i="5" s="1"/>
  <c r="I12" i="1" s="1"/>
  <c r="G13" i="10"/>
  <c r="G10" i="10"/>
  <c r="M10" i="10"/>
  <c r="F10" i="10"/>
  <c r="L10" i="10"/>
  <c r="K10" i="10"/>
  <c r="P10" i="10"/>
  <c r="I21" i="10"/>
  <c r="N21" i="10"/>
  <c r="P15" i="4"/>
  <c r="P21" i="4" s="1"/>
  <c r="P12" i="10"/>
  <c r="F11" i="10"/>
  <c r="I21" i="2"/>
  <c r="I23" i="2" s="1"/>
  <c r="H15" i="4"/>
  <c r="H21" i="4" s="1"/>
  <c r="H23" i="4" s="1"/>
  <c r="H26" i="4" s="1"/>
  <c r="J11" i="1" s="1"/>
  <c r="H12" i="10"/>
  <c r="M15" i="4"/>
  <c r="M12" i="10"/>
  <c r="N15" i="5"/>
  <c r="N21" i="5" s="1"/>
  <c r="N23" i="5" s="1"/>
  <c r="N26" i="5" s="1"/>
  <c r="P12" i="1" s="1"/>
  <c r="N13" i="10"/>
  <c r="P15" i="5"/>
  <c r="P21" i="5" s="1"/>
  <c r="P23" i="5" s="1"/>
  <c r="P13" i="10"/>
  <c r="G15" i="6"/>
  <c r="G21" i="6" s="1"/>
  <c r="G23" i="6" s="1"/>
  <c r="G14" i="10"/>
  <c r="N15" i="6"/>
  <c r="N14" i="10"/>
  <c r="H15" i="6"/>
  <c r="H21" i="6" s="1"/>
  <c r="H23" i="6" s="1"/>
  <c r="H14" i="10"/>
  <c r="H15" i="7"/>
  <c r="H21" i="7" s="1"/>
  <c r="H23" i="7" s="1"/>
  <c r="H26" i="7" s="1"/>
  <c r="J14" i="1" s="1"/>
  <c r="H15" i="10"/>
  <c r="O15" i="10"/>
  <c r="I15" i="7"/>
  <c r="I21" i="7" s="1"/>
  <c r="I23" i="7" s="1"/>
  <c r="I26" i="7" s="1"/>
  <c r="K14" i="1" s="1"/>
  <c r="I15" i="10"/>
  <c r="P15" i="7"/>
  <c r="P21" i="7" s="1"/>
  <c r="P23" i="7" s="1"/>
  <c r="P15" i="10"/>
  <c r="G21" i="10"/>
  <c r="M21" i="10"/>
  <c r="F21" i="10"/>
  <c r="L21" i="10"/>
  <c r="E10" i="10"/>
  <c r="K21" i="10"/>
  <c r="P21" i="10"/>
  <c r="H10" i="10"/>
  <c r="N10" i="10"/>
  <c r="D22" i="10"/>
  <c r="D21" i="10"/>
  <c r="D17" i="10"/>
  <c r="D10" i="10"/>
  <c r="D15" i="7"/>
  <c r="D21" i="7" s="1"/>
  <c r="D15" i="10"/>
  <c r="D14" i="10"/>
  <c r="D15" i="5"/>
  <c r="D21" i="5" s="1"/>
  <c r="D13" i="10"/>
  <c r="D12" i="10"/>
  <c r="D11" i="10"/>
  <c r="D47" i="2"/>
  <c r="D53" i="2" s="1"/>
  <c r="M18" i="5"/>
  <c r="N116" i="7"/>
  <c r="F116" i="7"/>
  <c r="G18" i="7"/>
  <c r="F18" i="7"/>
  <c r="L18" i="6"/>
  <c r="N15" i="7"/>
  <c r="N21" i="7" s="1"/>
  <c r="N23" i="7" s="1"/>
  <c r="N26" i="7" s="1"/>
  <c r="P14" i="1" s="1"/>
  <c r="D116" i="7"/>
  <c r="O116" i="7"/>
  <c r="I116" i="7"/>
  <c r="P115" i="7"/>
  <c r="K115" i="7"/>
  <c r="O15" i="7"/>
  <c r="O21" i="7" s="1"/>
  <c r="O23" i="7" s="1"/>
  <c r="O26" i="7" s="1"/>
  <c r="Q14" i="1" s="1"/>
  <c r="P18" i="7"/>
  <c r="M116" i="7"/>
  <c r="K18" i="7"/>
  <c r="H115" i="7"/>
  <c r="D115" i="7"/>
  <c r="G116" i="7"/>
  <c r="H18" i="6"/>
  <c r="I12" i="7"/>
  <c r="L116" i="7"/>
  <c r="E18" i="7"/>
  <c r="F115" i="7"/>
  <c r="E115" i="7"/>
  <c r="L115" i="7"/>
  <c r="L18" i="7"/>
  <c r="E116" i="7"/>
  <c r="G115" i="7"/>
  <c r="R17" i="7"/>
  <c r="F15" i="7"/>
  <c r="F21" i="7" s="1"/>
  <c r="F23" i="7" s="1"/>
  <c r="F26" i="7" s="1"/>
  <c r="H14" i="1" s="1"/>
  <c r="M115" i="7"/>
  <c r="H18" i="7"/>
  <c r="M15" i="7"/>
  <c r="M21" i="7" s="1"/>
  <c r="M23" i="7" s="1"/>
  <c r="M26" i="7" s="1"/>
  <c r="O14" i="1" s="1"/>
  <c r="D18" i="7"/>
  <c r="R11" i="7"/>
  <c r="M18" i="7"/>
  <c r="R19" i="7"/>
  <c r="H116" i="7"/>
  <c r="D18" i="6"/>
  <c r="N115" i="7"/>
  <c r="N18" i="7"/>
  <c r="O18" i="5"/>
  <c r="P116" i="7"/>
  <c r="K116" i="7"/>
  <c r="O115" i="7"/>
  <c r="I115" i="7"/>
  <c r="O18" i="7"/>
  <c r="I18" i="7"/>
  <c r="D15" i="6"/>
  <c r="D21" i="6" s="1"/>
  <c r="R17" i="6"/>
  <c r="N18" i="6"/>
  <c r="M18" i="6"/>
  <c r="I12" i="6"/>
  <c r="O18" i="6"/>
  <c r="L15" i="6"/>
  <c r="L21" i="6" s="1"/>
  <c r="L23" i="6" s="1"/>
  <c r="E18" i="6"/>
  <c r="R11" i="6"/>
  <c r="L12" i="6"/>
  <c r="H15" i="5"/>
  <c r="H21" i="5" s="1"/>
  <c r="H23" i="5" s="1"/>
  <c r="R19" i="6"/>
  <c r="H18" i="5"/>
  <c r="I18" i="6"/>
  <c r="K18" i="6"/>
  <c r="F18" i="6"/>
  <c r="I15" i="6"/>
  <c r="I21" i="6" s="1"/>
  <c r="I23" i="6" s="1"/>
  <c r="G18" i="5"/>
  <c r="D18" i="5"/>
  <c r="K18" i="4"/>
  <c r="F18" i="5"/>
  <c r="E18" i="5"/>
  <c r="O12" i="4"/>
  <c r="M18" i="4"/>
  <c r="N12" i="5"/>
  <c r="R11" i="5"/>
  <c r="L18" i="5"/>
  <c r="R17" i="5"/>
  <c r="N18" i="5"/>
  <c r="R19" i="5"/>
  <c r="O18" i="4"/>
  <c r="P18" i="4"/>
  <c r="I18" i="5"/>
  <c r="I18" i="4"/>
  <c r="L18" i="4"/>
  <c r="F18" i="4"/>
  <c r="H18" i="4"/>
  <c r="R17" i="4"/>
  <c r="G18" i="4"/>
  <c r="E18" i="4"/>
  <c r="D18" i="4"/>
  <c r="F234" i="2"/>
  <c r="R19" i="4"/>
  <c r="H234" i="2"/>
  <c r="E235" i="2"/>
  <c r="K53" i="2"/>
  <c r="K55" i="2" s="1"/>
  <c r="K56" i="2" s="1"/>
  <c r="O234" i="2"/>
  <c r="O50" i="2"/>
  <c r="D235" i="2"/>
  <c r="E44" i="2"/>
  <c r="G234" i="2"/>
  <c r="O235" i="2"/>
  <c r="M235" i="2"/>
  <c r="P53" i="2"/>
  <c r="P55" i="2" s="1"/>
  <c r="R43" i="2"/>
  <c r="I234" i="2"/>
  <c r="L53" i="2"/>
  <c r="L55" i="2" s="1"/>
  <c r="L56" i="2" s="1"/>
  <c r="E234" i="2"/>
  <c r="E50" i="2"/>
  <c r="N44" i="2"/>
  <c r="R51" i="2"/>
  <c r="G235" i="2"/>
  <c r="N235" i="2"/>
  <c r="F50" i="2"/>
  <c r="P44" i="2"/>
  <c r="P235" i="2"/>
  <c r="I235" i="2"/>
  <c r="H53" i="2"/>
  <c r="H55" i="2" s="1"/>
  <c r="G53" i="2"/>
  <c r="G55" i="2" s="1"/>
  <c r="F53" i="2"/>
  <c r="F55" i="2" s="1"/>
  <c r="F56" i="2" s="1"/>
  <c r="M53" i="2"/>
  <c r="M55" i="2" s="1"/>
  <c r="M56" i="2" s="1"/>
  <c r="O47" i="2"/>
  <c r="D234" i="2"/>
  <c r="K235" i="2"/>
  <c r="G50" i="2"/>
  <c r="H235" i="2"/>
  <c r="L235" i="2"/>
  <c r="R49" i="2"/>
  <c r="L234" i="2"/>
  <c r="N53" i="2"/>
  <c r="N55" i="2" s="1"/>
  <c r="N56" i="2" s="1"/>
  <c r="L50" i="2"/>
  <c r="E53" i="2"/>
  <c r="E55" i="2" s="1"/>
  <c r="E56" i="2" s="1"/>
  <c r="H50" i="2"/>
  <c r="M234" i="2"/>
  <c r="G44" i="2"/>
  <c r="K44" i="2"/>
  <c r="D50" i="2"/>
  <c r="F235" i="2"/>
  <c r="M50" i="2"/>
  <c r="N234" i="2"/>
  <c r="N50" i="2"/>
  <c r="I50" i="2"/>
  <c r="O44" i="2"/>
  <c r="L44" i="2"/>
  <c r="I53" i="2"/>
  <c r="I55" i="2" s="1"/>
  <c r="K234" i="2"/>
  <c r="P50" i="2"/>
  <c r="K50" i="2"/>
  <c r="R19" i="2"/>
  <c r="D18" i="2"/>
  <c r="E15" i="4"/>
  <c r="E21" i="4" s="1"/>
  <c r="E23" i="4" s="1"/>
  <c r="D15" i="4"/>
  <c r="D21" i="4" s="1"/>
  <c r="D23" i="4" s="1"/>
  <c r="F15" i="4"/>
  <c r="F21" i="4" s="1"/>
  <c r="F23" i="4" s="1"/>
  <c r="F26" i="4" s="1"/>
  <c r="H11" i="1" s="1"/>
  <c r="F15" i="3"/>
  <c r="F21" i="3" s="1"/>
  <c r="F23" i="3" s="1"/>
  <c r="F24" i="3" s="1"/>
  <c r="H10" i="1" s="1"/>
  <c r="D15" i="3"/>
  <c r="D21" i="3" s="1"/>
  <c r="G15" i="3"/>
  <c r="G21" i="3" s="1"/>
  <c r="G23" i="3" s="1"/>
  <c r="E15" i="3"/>
  <c r="E21" i="3" s="1"/>
  <c r="F12" i="4"/>
  <c r="R11" i="4"/>
  <c r="O12" i="7"/>
  <c r="G12" i="6"/>
  <c r="K12" i="6"/>
  <c r="N12" i="6"/>
  <c r="H12" i="4"/>
  <c r="E12" i="4"/>
  <c r="P18" i="3"/>
  <c r="I18" i="3"/>
  <c r="G12" i="3"/>
  <c r="N12" i="3"/>
  <c r="I12" i="3"/>
  <c r="L12" i="3"/>
  <c r="N21" i="3"/>
  <c r="N23" i="3" s="1"/>
  <c r="N24" i="3" s="1"/>
  <c r="P10" i="1" s="1"/>
  <c r="F12" i="7"/>
  <c r="N12" i="7"/>
  <c r="P12" i="6"/>
  <c r="E12" i="5"/>
  <c r="H12" i="5"/>
  <c r="F12" i="5"/>
  <c r="M12" i="4"/>
  <c r="D12" i="4"/>
  <c r="I12" i="4"/>
  <c r="E18" i="3"/>
  <c r="F12" i="3"/>
  <c r="M18" i="3"/>
  <c r="H18" i="3"/>
  <c r="N18" i="3"/>
  <c r="P12" i="3"/>
  <c r="R17" i="3"/>
  <c r="O18" i="3"/>
  <c r="K18" i="3"/>
  <c r="F18" i="3"/>
  <c r="L18" i="3"/>
  <c r="G18" i="3"/>
  <c r="H21" i="3"/>
  <c r="R11" i="3"/>
  <c r="K12" i="3"/>
  <c r="R19" i="3"/>
  <c r="K12" i="5"/>
  <c r="M12" i="7"/>
  <c r="H12" i="7"/>
  <c r="P12" i="7"/>
  <c r="L12" i="7"/>
  <c r="K12" i="7"/>
  <c r="E12" i="7"/>
  <c r="G12" i="7"/>
  <c r="D12" i="7"/>
  <c r="R13" i="7"/>
  <c r="D12" i="6"/>
  <c r="O12" i="6"/>
  <c r="M12" i="6"/>
  <c r="E12" i="6"/>
  <c r="H12" i="6"/>
  <c r="F12" i="6"/>
  <c r="R13" i="6"/>
  <c r="M12" i="5"/>
  <c r="O12" i="5"/>
  <c r="P12" i="5"/>
  <c r="D12" i="5"/>
  <c r="G12" i="5"/>
  <c r="I12" i="5"/>
  <c r="K12" i="4"/>
  <c r="N12" i="4"/>
  <c r="R13" i="4"/>
  <c r="H44" i="2"/>
  <c r="I44" i="2"/>
  <c r="M44" i="2"/>
  <c r="F44" i="2"/>
  <c r="R13" i="2"/>
  <c r="H12" i="2"/>
  <c r="O12" i="2"/>
  <c r="F12" i="2"/>
  <c r="E12" i="3"/>
  <c r="D44" i="2"/>
  <c r="R45" i="2"/>
  <c r="L12" i="5"/>
  <c r="R13" i="5"/>
  <c r="P12" i="4"/>
  <c r="M12" i="3"/>
  <c r="L12" i="4"/>
  <c r="H12" i="3"/>
  <c r="D28" i="2"/>
  <c r="R29" i="2"/>
  <c r="G12" i="4"/>
  <c r="R13" i="3"/>
  <c r="D12" i="3"/>
  <c r="D23" i="10" l="1"/>
  <c r="R21" i="10"/>
  <c r="D18" i="10"/>
  <c r="R18" i="10" s="1"/>
  <c r="R17" i="10"/>
  <c r="D16" i="10"/>
  <c r="D34" i="10" s="1"/>
  <c r="D35" i="10" s="1"/>
  <c r="P16" i="10"/>
  <c r="P34" i="10" s="1"/>
  <c r="P35" i="10" s="1"/>
  <c r="K16" i="10"/>
  <c r="K34" i="10" s="1"/>
  <c r="K35" i="10" s="1"/>
  <c r="E16" i="10"/>
  <c r="E34" i="10" s="1"/>
  <c r="E35" i="10" s="1"/>
  <c r="D37" i="2"/>
  <c r="R37" i="2" s="1"/>
  <c r="K21" i="5"/>
  <c r="K23" i="5" s="1"/>
  <c r="F40" i="2"/>
  <c r="D26" i="4"/>
  <c r="R28" i="2"/>
  <c r="R34" i="2"/>
  <c r="K39" i="2"/>
  <c r="K40" i="2" s="1"/>
  <c r="R31" i="2"/>
  <c r="M24" i="2"/>
  <c r="M57" i="2" s="1"/>
  <c r="O9" i="1" s="1"/>
  <c r="N24" i="2"/>
  <c r="N57" i="2" s="1"/>
  <c r="P9" i="1" s="1"/>
  <c r="M23" i="10"/>
  <c r="E23" i="10"/>
  <c r="O23" i="10"/>
  <c r="R12" i="10"/>
  <c r="H23" i="10"/>
  <c r="R22" i="10"/>
  <c r="R11" i="10"/>
  <c r="R13" i="10"/>
  <c r="R14" i="10"/>
  <c r="R10" i="10"/>
  <c r="G23" i="10"/>
  <c r="R15" i="10"/>
  <c r="P24" i="2"/>
  <c r="R18" i="5"/>
  <c r="L23" i="10"/>
  <c r="K23" i="10"/>
  <c r="N23" i="10"/>
  <c r="P23" i="10"/>
  <c r="F23" i="10"/>
  <c r="N25" i="10"/>
  <c r="N36" i="10" s="1"/>
  <c r="M25" i="10"/>
  <c r="M36" i="10" s="1"/>
  <c r="G16" i="10"/>
  <c r="G34" i="10" s="1"/>
  <c r="G35" i="10" s="1"/>
  <c r="O25" i="10"/>
  <c r="O36" i="10" s="1"/>
  <c r="N21" i="6"/>
  <c r="N23" i="6" s="1"/>
  <c r="N26" i="6" s="1"/>
  <c r="P13" i="1" s="1"/>
  <c r="L25" i="10"/>
  <c r="H16" i="10"/>
  <c r="H34" i="10" s="1"/>
  <c r="H35" i="10" s="1"/>
  <c r="H25" i="10"/>
  <c r="H36" i="10" s="1"/>
  <c r="I23" i="10"/>
  <c r="I25" i="10"/>
  <c r="I36" i="10" s="1"/>
  <c r="K25" i="10"/>
  <c r="K36" i="10" s="1"/>
  <c r="P25" i="10"/>
  <c r="E25" i="10"/>
  <c r="E36" i="10" s="1"/>
  <c r="K24" i="2"/>
  <c r="I24" i="2"/>
  <c r="O24" i="2"/>
  <c r="M21" i="4"/>
  <c r="M23" i="4" s="1"/>
  <c r="N16" i="10"/>
  <c r="N34" i="10" s="1"/>
  <c r="N35" i="10" s="1"/>
  <c r="L16" i="10"/>
  <c r="L34" i="10" s="1"/>
  <c r="L35" i="10" s="1"/>
  <c r="G24" i="2"/>
  <c r="F16" i="10"/>
  <c r="F34" i="10" s="1"/>
  <c r="F35" i="10" s="1"/>
  <c r="F25" i="10"/>
  <c r="F36" i="10" s="1"/>
  <c r="O16" i="10"/>
  <c r="O34" i="10" s="1"/>
  <c r="O35" i="10" s="1"/>
  <c r="H24" i="2"/>
  <c r="R18" i="2"/>
  <c r="E24" i="2"/>
  <c r="E57" i="2" s="1"/>
  <c r="G9" i="1" s="1"/>
  <c r="L24" i="2"/>
  <c r="L57" i="2" s="1"/>
  <c r="N9" i="1" s="1"/>
  <c r="M16" i="10"/>
  <c r="M34" i="10" s="1"/>
  <c r="M35" i="10" s="1"/>
  <c r="I16" i="10"/>
  <c r="I34" i="10" s="1"/>
  <c r="I35" i="10" s="1"/>
  <c r="G25" i="10"/>
  <c r="G36" i="10" s="1"/>
  <c r="D25" i="10"/>
  <c r="D36" i="10" s="1"/>
  <c r="R47" i="2"/>
  <c r="L26" i="7"/>
  <c r="N14" i="1" s="1"/>
  <c r="K26" i="6"/>
  <c r="M13" i="1" s="1"/>
  <c r="R15" i="7"/>
  <c r="R18" i="7"/>
  <c r="R18" i="6"/>
  <c r="P26" i="7"/>
  <c r="R14" i="1" s="1"/>
  <c r="R12" i="7"/>
  <c r="R21" i="7"/>
  <c r="R14" i="7" s="1"/>
  <c r="G26" i="6"/>
  <c r="I13" i="1" s="1"/>
  <c r="M26" i="5"/>
  <c r="O12" i="1" s="1"/>
  <c r="R12" i="6"/>
  <c r="H26" i="6"/>
  <c r="J13" i="1" s="1"/>
  <c r="R15" i="5"/>
  <c r="I26" i="6"/>
  <c r="K13" i="1" s="1"/>
  <c r="L26" i="6"/>
  <c r="N13" i="1" s="1"/>
  <c r="R15" i="6"/>
  <c r="R12" i="5"/>
  <c r="O26" i="5"/>
  <c r="Q12" i="1" s="1"/>
  <c r="P26" i="5"/>
  <c r="R12" i="1" s="1"/>
  <c r="R18" i="4"/>
  <c r="R44" i="2"/>
  <c r="R50" i="2"/>
  <c r="P56" i="2"/>
  <c r="O53" i="2"/>
  <c r="O55" i="2" s="1"/>
  <c r="O56" i="2" s="1"/>
  <c r="G56" i="2"/>
  <c r="H56" i="2"/>
  <c r="I56" i="2"/>
  <c r="R12" i="2"/>
  <c r="R15" i="2"/>
  <c r="R15" i="3"/>
  <c r="R15" i="4"/>
  <c r="R12" i="4"/>
  <c r="D23" i="6"/>
  <c r="D26" i="6" s="1"/>
  <c r="F13" i="1" s="1"/>
  <c r="P24" i="3"/>
  <c r="R10" i="1" s="1"/>
  <c r="G24" i="3"/>
  <c r="I10" i="1" s="1"/>
  <c r="R12" i="3"/>
  <c r="R18" i="3"/>
  <c r="H26" i="5"/>
  <c r="J12" i="1" s="1"/>
  <c r="G23" i="7"/>
  <c r="G26" i="7" s="1"/>
  <c r="I14" i="1" s="1"/>
  <c r="D23" i="7"/>
  <c r="D26" i="7" s="1"/>
  <c r="F14" i="1" s="1"/>
  <c r="M23" i="6"/>
  <c r="M26" i="6" s="1"/>
  <c r="O13" i="1" s="1"/>
  <c r="E23" i="6"/>
  <c r="E26" i="6" s="1"/>
  <c r="G13" i="1" s="1"/>
  <c r="F23" i="6"/>
  <c r="E23" i="5"/>
  <c r="E26" i="5" s="1"/>
  <c r="G12" i="1" s="1"/>
  <c r="D23" i="5"/>
  <c r="D26" i="5" s="1"/>
  <c r="F12" i="1" s="1"/>
  <c r="I23" i="5"/>
  <c r="I26" i="5" s="1"/>
  <c r="K12" i="1" s="1"/>
  <c r="I23" i="4"/>
  <c r="I26" i="4" s="1"/>
  <c r="K11" i="1" s="1"/>
  <c r="K23" i="4"/>
  <c r="K26" i="4" s="1"/>
  <c r="M11" i="1" s="1"/>
  <c r="F23" i="2"/>
  <c r="D55" i="2"/>
  <c r="L23" i="4"/>
  <c r="D23" i="3"/>
  <c r="D24" i="3" s="1"/>
  <c r="F10" i="1" s="1"/>
  <c r="R21" i="3"/>
  <c r="E26" i="7"/>
  <c r="G14" i="1" s="1"/>
  <c r="P23" i="4"/>
  <c r="P26" i="4" s="1"/>
  <c r="R11" i="1" s="1"/>
  <c r="G23" i="4"/>
  <c r="G26" i="4" s="1"/>
  <c r="I11" i="1" s="1"/>
  <c r="E26" i="4"/>
  <c r="G11" i="1" s="1"/>
  <c r="H23" i="3"/>
  <c r="H24" i="3" s="1"/>
  <c r="J10" i="1" s="1"/>
  <c r="M23" i="3"/>
  <c r="M24" i="3" s="1"/>
  <c r="O10" i="1" s="1"/>
  <c r="L23" i="5"/>
  <c r="E23" i="3"/>
  <c r="E24" i="3" s="1"/>
  <c r="G10" i="1" s="1"/>
  <c r="G16" i="1" l="1"/>
  <c r="D26" i="10"/>
  <c r="D29" i="10" s="1"/>
  <c r="R23" i="10"/>
  <c r="R25" i="10"/>
  <c r="P36" i="10"/>
  <c r="P26" i="10"/>
  <c r="P29" i="10" s="1"/>
  <c r="R19" i="10"/>
  <c r="R16" i="10"/>
  <c r="R34" i="10" s="1"/>
  <c r="R35" i="10" s="1"/>
  <c r="D39" i="2"/>
  <c r="D40" i="2" s="1"/>
  <c r="R21" i="5"/>
  <c r="R14" i="5" s="1"/>
  <c r="K26" i="5"/>
  <c r="M12" i="1" s="1"/>
  <c r="F11" i="1"/>
  <c r="K57" i="2"/>
  <c r="M9" i="1" s="1"/>
  <c r="L26" i="10"/>
  <c r="L29" i="10" s="1"/>
  <c r="F31" i="10"/>
  <c r="L31" i="10"/>
  <c r="M31" i="10"/>
  <c r="N31" i="10"/>
  <c r="H31" i="10"/>
  <c r="K31" i="10"/>
  <c r="O31" i="10"/>
  <c r="P31" i="10"/>
  <c r="E31" i="10"/>
  <c r="I31" i="10"/>
  <c r="G31" i="10"/>
  <c r="L36" i="10"/>
  <c r="M26" i="10"/>
  <c r="M29" i="10" s="1"/>
  <c r="O26" i="10"/>
  <c r="O29" i="10" s="1"/>
  <c r="P57" i="2"/>
  <c r="R9" i="1" s="1"/>
  <c r="R16" i="1" s="1"/>
  <c r="H26" i="10"/>
  <c r="H29" i="10" s="1"/>
  <c r="O57" i="2"/>
  <c r="Q9" i="1" s="1"/>
  <c r="Q16" i="1" s="1"/>
  <c r="N26" i="10"/>
  <c r="N29" i="10" s="1"/>
  <c r="I26" i="10"/>
  <c r="I29" i="10" s="1"/>
  <c r="K26" i="10"/>
  <c r="K29" i="10" s="1"/>
  <c r="P16" i="1"/>
  <c r="R21" i="6"/>
  <c r="R14" i="6" s="1"/>
  <c r="H57" i="2"/>
  <c r="J9" i="1" s="1"/>
  <c r="J16" i="1" s="1"/>
  <c r="G57" i="2"/>
  <c r="I9" i="1" s="1"/>
  <c r="I16" i="1" s="1"/>
  <c r="M26" i="4"/>
  <c r="O11" i="1" s="1"/>
  <c r="O16" i="1" s="1"/>
  <c r="F24" i="2"/>
  <c r="F57" i="2" s="1"/>
  <c r="H9" i="1" s="1"/>
  <c r="E26" i="10"/>
  <c r="E29" i="10" s="1"/>
  <c r="R21" i="4"/>
  <c r="R14" i="4" s="1"/>
  <c r="I57" i="2"/>
  <c r="K9" i="1" s="1"/>
  <c r="K16" i="1" s="1"/>
  <c r="G26" i="10"/>
  <c r="G29" i="10" s="1"/>
  <c r="F26" i="10"/>
  <c r="F29" i="10" s="1"/>
  <c r="R55" i="2"/>
  <c r="R53" i="2"/>
  <c r="R46" i="2" s="1"/>
  <c r="R21" i="2"/>
  <c r="R14" i="2" s="1"/>
  <c r="D24" i="2"/>
  <c r="R23" i="7"/>
  <c r="R22" i="7" s="1"/>
  <c r="T14" i="1"/>
  <c r="R23" i="6"/>
  <c r="F26" i="6"/>
  <c r="H13" i="1" s="1"/>
  <c r="T13" i="1" s="1"/>
  <c r="R23" i="5"/>
  <c r="R23" i="4"/>
  <c r="D56" i="2"/>
  <c r="R14" i="3"/>
  <c r="L26" i="5"/>
  <c r="N12" i="1" s="1"/>
  <c r="T10" i="1"/>
  <c r="L26" i="4"/>
  <c r="N11" i="1" s="1"/>
  <c r="R30" i="2"/>
  <c r="R23" i="3"/>
  <c r="R22" i="3" s="1"/>
  <c r="R36" i="10" l="1"/>
  <c r="R26" i="10"/>
  <c r="R29" i="10" s="1"/>
  <c r="R39" i="2"/>
  <c r="R40" i="2" s="1"/>
  <c r="T12" i="1"/>
  <c r="R22" i="5"/>
  <c r="M16" i="1"/>
  <c r="D57" i="2"/>
  <c r="F9" i="1" s="1"/>
  <c r="T9" i="1" s="1"/>
  <c r="L37" i="10"/>
  <c r="D31" i="10"/>
  <c r="D37" i="10" s="1"/>
  <c r="P37" i="10"/>
  <c r="G37" i="10"/>
  <c r="K37" i="10"/>
  <c r="F37" i="10"/>
  <c r="I37" i="10"/>
  <c r="O37" i="10"/>
  <c r="E37" i="10"/>
  <c r="N37" i="10"/>
  <c r="M37" i="10"/>
  <c r="H37" i="10"/>
  <c r="M32" i="10"/>
  <c r="K32" i="10"/>
  <c r="L32" i="10"/>
  <c r="R26" i="4"/>
  <c r="F32" i="10"/>
  <c r="G32" i="10"/>
  <c r="R22" i="6"/>
  <c r="T11" i="1"/>
  <c r="N32" i="10"/>
  <c r="P32" i="10"/>
  <c r="I32" i="10"/>
  <c r="E32" i="10"/>
  <c r="O32" i="10"/>
  <c r="H32" i="10"/>
  <c r="R26" i="6"/>
  <c r="R54" i="2"/>
  <c r="R56" i="2"/>
  <c r="R23" i="2"/>
  <c r="R26" i="7"/>
  <c r="H16" i="1"/>
  <c r="R26" i="5"/>
  <c r="R22" i="4"/>
  <c r="R24" i="3"/>
  <c r="N16" i="1"/>
  <c r="D32" i="10" l="1"/>
  <c r="R38" i="2"/>
  <c r="S16" i="1"/>
  <c r="F16" i="1"/>
  <c r="L16" i="1" s="1"/>
  <c r="R31" i="10"/>
  <c r="R37" i="10" s="1"/>
  <c r="R22" i="2"/>
  <c r="R24" i="2"/>
  <c r="R57" i="2" s="1"/>
  <c r="R32" i="10" l="1"/>
  <c r="T16" i="1"/>
  <c r="F22" i="1" l="1"/>
  <c r="F23" i="1" l="1"/>
  <c r="F24" i="1"/>
  <c r="F26" i="1" s="1"/>
  <c r="F27" i="1" s="1"/>
</calcChain>
</file>

<file path=xl/sharedStrings.xml><?xml version="1.0" encoding="utf-8"?>
<sst xmlns="http://schemas.openxmlformats.org/spreadsheetml/2006/main" count="1181" uniqueCount="321">
  <si>
    <t>Provision of appropriate accounting, human resources, and data management resources for the Regional Healthcare Partnership (RHP).</t>
  </si>
  <si>
    <t>Coordination of the RHP’s annual reporting, as specified in the Program Protocol, on the status of projects and the performance of Performing Providers (as defined in the Program Protocol) in the region.</t>
  </si>
  <si>
    <t>Provision of RHP data management for purposes of evaluation.</t>
  </si>
  <si>
    <t>Development and facilitation of one or more regional learning collaboratives.</t>
  </si>
  <si>
    <t>Communication with stakeholders in the region, including the public.</t>
  </si>
  <si>
    <t>Communication on behalf of the RHP with HHSC.</t>
  </si>
  <si>
    <t>Accounting:</t>
  </si>
  <si>
    <t>Aggregate hours</t>
  </si>
  <si>
    <t>Avg hourly pay rate</t>
  </si>
  <si>
    <t>Aggregate payroll cost</t>
  </si>
  <si>
    <t>Overhead assessment</t>
  </si>
  <si>
    <t>Human Resources:</t>
  </si>
  <si>
    <t>Data Management:</t>
  </si>
  <si>
    <t>Aggregate pay</t>
  </si>
  <si>
    <t>Hourly pay rate</t>
  </si>
  <si>
    <t>Aggreg hours</t>
  </si>
  <si>
    <t>RHP Name:</t>
  </si>
  <si>
    <t>Administrative Services provided for the Regional Healthcare Partnership (RHP)</t>
  </si>
  <si>
    <t>Anchor's legal name:</t>
  </si>
  <si>
    <t>Coordination of Reporting:</t>
  </si>
  <si>
    <t>Data Management for evaluation:</t>
  </si>
  <si>
    <r>
      <t xml:space="preserve">Aggregate pay </t>
    </r>
    <r>
      <rPr>
        <b/>
        <vertAlign val="superscript"/>
        <sz val="10"/>
        <color indexed="8"/>
        <rFont val="Arial"/>
        <family val="2"/>
      </rPr>
      <t>1</t>
    </r>
  </si>
  <si>
    <t>Should an audit or other review of costs submitted hereunder find non-compliance with Federal statute, regulations, protocols, or guidance, the Anchor is at risk for loss of corresponding funds paid or deemed owed hereunder.</t>
  </si>
  <si>
    <t>This form is due to HHSC no later than 45 calendar days after the end of the Invoice Period.</t>
  </si>
  <si>
    <t>type:</t>
  </si>
  <si>
    <t>furnished by subcontractor firm</t>
  </si>
  <si>
    <t>individual independent contractor</t>
  </si>
  <si>
    <t>&lt;=== choose from drop-down list</t>
  </si>
  <si>
    <r>
      <t xml:space="preserve">Benefits % </t>
    </r>
    <r>
      <rPr>
        <b/>
        <vertAlign val="superscript"/>
        <sz val="10"/>
        <color indexed="8"/>
        <rFont val="Arial"/>
        <family val="2"/>
      </rPr>
      <t>2</t>
    </r>
  </si>
  <si>
    <r>
      <t xml:space="preserve">Overhead rate </t>
    </r>
    <r>
      <rPr>
        <b/>
        <vertAlign val="superscript"/>
        <sz val="10"/>
        <color indexed="8"/>
        <rFont val="Arial"/>
        <family val="2"/>
      </rPr>
      <t>3</t>
    </r>
  </si>
  <si>
    <t>Complete Shaded Areas Only</t>
  </si>
  <si>
    <t>Cost Report Certification</t>
  </si>
  <si>
    <t xml:space="preserve">  AS SIGNER OF THIS COST REPORT, I HEREBY CERTIFY THAT:</t>
  </si>
  <si>
    <t>I have reviewed this entire cost report after its preparation.</t>
  </si>
  <si>
    <t xml:space="preserve"> </t>
  </si>
  <si>
    <t>PREPARER IDENTIFICATION</t>
  </si>
  <si>
    <t>Printed/Typed Name of Preparer</t>
  </si>
  <si>
    <t>Title of Preparer</t>
  </si>
  <si>
    <t>Address of Preparer (street or P.O. Box, city, state, 9-digit zip):</t>
  </si>
  <si>
    <t>FAX Number (including area code)</t>
  </si>
  <si>
    <t>SIGNATURE OF PREPARER</t>
  </si>
  <si>
    <t xml:space="preserve"> SIGNER IDENTIFICATION</t>
  </si>
  <si>
    <t>Printed/Typed Name of Signer</t>
  </si>
  <si>
    <t>Title of Signer</t>
  </si>
  <si>
    <t>SIGNATURE OF SIGNER</t>
  </si>
  <si>
    <t>SIGNER AUTHORITY:</t>
  </si>
  <si>
    <t>CFO</t>
  </si>
  <si>
    <t xml:space="preserve"> Other Officer (describe below)</t>
  </si>
  <si>
    <t>(check one)</t>
  </si>
  <si>
    <t>Director</t>
  </si>
  <si>
    <t>Subscribed and sworn before me,</t>
  </si>
  <si>
    <t>day / month / year</t>
  </si>
  <si>
    <t xml:space="preserve">       NOTARY SEAL</t>
  </si>
  <si>
    <t>NOTARY SIGNATURE</t>
  </si>
  <si>
    <t>NOTARY PUBLIC,</t>
  </si>
  <si>
    <t>STATE OF</t>
  </si>
  <si>
    <t xml:space="preserve">●  </t>
  </si>
  <si>
    <t>I have read the note below and all the instructions applicable to this cost report.</t>
  </si>
  <si>
    <t xml:space="preserve">NOTE: </t>
  </si>
  <si>
    <t>Address of Anchor (street or P.O. Box, city, state, 9-digit zip):</t>
  </si>
  <si>
    <t>Signer's Phone Number (incl area code)</t>
  </si>
  <si>
    <t xml:space="preserve">Signer's Email: </t>
  </si>
  <si>
    <t>Preparer's Phone Number (incl area code)</t>
  </si>
  <si>
    <t xml:space="preserve">Preparer's Email: </t>
  </si>
  <si>
    <t>printed DATE</t>
  </si>
  <si>
    <t>To the best of my knowledge and belief, this cost report is true, correct and complete, and was prepared in accordance with, and all the instructions applicable to, this cost report.</t>
  </si>
  <si>
    <t>The expenditures on this cost report have not been claimed on any other cost report, and will not be so claimed in the future.</t>
  </si>
  <si>
    <t>This cost report was prepared from the books and records of the Anchor, and are based on actual recorded costs incurred by the Anchor.</t>
  </si>
  <si>
    <t>Administrative Costs claiming submitted to HHSC by the RHP Anchor</t>
  </si>
  <si>
    <t>Location of accounting records supporting this cost report (street, city, state, 9-digit zip):</t>
  </si>
  <si>
    <t>employee of Anchor</t>
  </si>
  <si>
    <t>RHP #</t>
  </si>
  <si>
    <t>RHP Name</t>
  </si>
  <si>
    <t>Anchor’s Legal Name</t>
  </si>
  <si>
    <t>The University of Texas Health Science Center at Tyler</t>
  </si>
  <si>
    <t>Regional Healthcare Partnership 2 (Galveston, Southeast)</t>
  </si>
  <si>
    <t>The University of Texas Medical Branch at Galveston</t>
  </si>
  <si>
    <t>Harris County Hospital District (dba Harris Health System)</t>
  </si>
  <si>
    <t>Regional Healthcare Partnership 4/Coastal Bend Region</t>
  </si>
  <si>
    <t>Nueces County Hospital District</t>
  </si>
  <si>
    <t>Hidalgo County</t>
  </si>
  <si>
    <t>Regional Healthcare Partnership 6 (San Antonio)</t>
  </si>
  <si>
    <t>Regional Healthcare Partnership 7</t>
  </si>
  <si>
    <t>Travis County Healthcare District (dba Central Health)</t>
  </si>
  <si>
    <t>Regional Healthcare Partnership 8 (Bell, Williamson)</t>
  </si>
  <si>
    <t>Texas A&amp;M Health Science Center – Round Rock</t>
  </si>
  <si>
    <t>Regional Healthcare Partnership 9</t>
  </si>
  <si>
    <t>Dallas County Hospital District (dba Parkland Health &amp; Hospital System)</t>
  </si>
  <si>
    <t>Regional Healthcare Partnership 10</t>
  </si>
  <si>
    <t>Tarrant County Hospital District (dba JPS Health Network)</t>
  </si>
  <si>
    <t>Regional Healthcare Partnership 11 (Abilene)</t>
  </si>
  <si>
    <t xml:space="preserve">Palo Pinto General Hospital District </t>
  </si>
  <si>
    <t>Regional Healthcare Partnership 12 (Lubbock, Amarillo)</t>
  </si>
  <si>
    <t>Lubbock County Hospital District (dba University Medical Center)</t>
  </si>
  <si>
    <t>Regional Healthcare Partnership 13 (San Angelo)</t>
  </si>
  <si>
    <t>McCulloch County Hospital District</t>
  </si>
  <si>
    <t>Regional Healthcare Partnership 14 (Midland, Odessa)</t>
  </si>
  <si>
    <t>Ector County Hospital District (dba Medical Center Health System)</t>
  </si>
  <si>
    <t>Regional Healthcare Partnership 15</t>
  </si>
  <si>
    <t>El Paso Hospital District (dba University Medical Center of El Paso)</t>
  </si>
  <si>
    <t>Regional Healthcare Partnership 16 (Waco)</t>
  </si>
  <si>
    <t>Coryell County Memorial Hospital Authority</t>
  </si>
  <si>
    <t>Regional Healthcare Partnership 17 (Brazos Valley)</t>
  </si>
  <si>
    <t>Texas A&amp;M Health Science Center</t>
  </si>
  <si>
    <t>Regional Healthcare Partnership 18/Collin, Grayson &amp; Rockwall Counties</t>
  </si>
  <si>
    <t>Collin County</t>
  </si>
  <si>
    <t>Regional Healthcare Partnership 19 (Wichita Falls)</t>
  </si>
  <si>
    <t>Electra Hospital District (dba Electra Memorial Hospital)</t>
  </si>
  <si>
    <t>Regional Healthcare Partnership 20 (Laredo)</t>
  </si>
  <si>
    <t>Webb County</t>
  </si>
  <si>
    <t>Regional Healthcare Partnerships (RHPs) and Anchoring Entities</t>
  </si>
  <si>
    <t>Northeast Texas Regional Healthcare Partnership (1)</t>
  </si>
  <si>
    <t>Southeast Texas Regional Healthcare Partnership (3)</t>
  </si>
  <si>
    <t>South Texas Regional Healthcare Partnership (5, Rio Grande Valley)</t>
  </si>
  <si>
    <t>(this line self-populates)</t>
  </si>
  <si>
    <t>DY 1</t>
  </si>
  <si>
    <t>DY 2</t>
  </si>
  <si>
    <t>DY 3</t>
  </si>
  <si>
    <t>DY 4</t>
  </si>
  <si>
    <t>DY 5</t>
  </si>
  <si>
    <t>TOTAL</t>
  </si>
  <si>
    <t>DSRIP Allocation (All Funds), by Demonstration Year, by RHP</t>
  </si>
  <si>
    <t>Year</t>
  </si>
  <si>
    <t>Bexar County Hospital District (dba University Health System)</t>
  </si>
  <si>
    <t>[Signer must be an Officer or Director of the Anchor.]</t>
  </si>
  <si>
    <t>Signer's title</t>
  </si>
  <si>
    <t>This COST REPORT CERTIFICATION must be signed by an individual authorized to legally bind and represent the Anchor, such as the Chief Financial Officer, Chief Executive Officer, Chief Operating Officer, Treasurer, Director, or other officer of the legal entity.  The signature may not be delegated to an assistant.  Misrepresentation or falsification of any information contained in this cost report may be punishable by fine and/or imprisonment under federal and/or state law.</t>
  </si>
  <si>
    <t>Treasurer</t>
  </si>
  <si>
    <t>Commission expires</t>
  </si>
  <si>
    <t>I understand that this information will be used as a basis for claims for Federal funds, and possibly State funds, and that falsification or concealment of a material fact may be prosecuted under Federal and/or State civil or criminal law.</t>
  </si>
  <si>
    <t>subtotal, non-staff costs</t>
  </si>
  <si>
    <t>Overhead on non-staff items</t>
  </si>
  <si>
    <t xml:space="preserve">Overhead rate, if applicable </t>
  </si>
  <si>
    <r>
      <rPr>
        <b/>
        <vertAlign val="superscript"/>
        <sz val="10"/>
        <color indexed="8"/>
        <rFont val="Arial"/>
        <family val="2"/>
      </rPr>
      <t>1</t>
    </r>
    <r>
      <rPr>
        <sz val="10"/>
        <color indexed="8"/>
        <rFont val="Arial"/>
        <family val="2"/>
      </rPr>
      <t xml:space="preserve">  "Aggregate pay" would be equivalent to the amount of gross pay in the Anchor employee's pay check (before withholding taxes, etc), pro-rated for the number of hours. It would not include any sort of mark-up for other company costs, etc. For an independent contractor furnished by a firm, "Aggregate pay" would be the amount paid to the firm for that employee for the specificed hours.</t>
    </r>
  </si>
  <si>
    <t>Payroll cost</t>
  </si>
  <si>
    <t># of hours</t>
  </si>
  <si>
    <t>Instructions:</t>
  </si>
  <si>
    <t xml:space="preserve">This cost report includes only allowable expenditures incurred by the Anchor in connection with the provision of contractually-specified administrative services, as defined in the Contract and its incorporated Cost Principles, in connection with the Texas Healthcare Transformation and Quality Improvement 1115 Waiver Program.  </t>
  </si>
  <si>
    <t>, a notary public, on</t>
  </si>
  <si>
    <r>
      <t xml:space="preserve">Benefits </t>
    </r>
    <r>
      <rPr>
        <b/>
        <vertAlign val="superscript"/>
        <sz val="10"/>
        <color indexed="8"/>
        <rFont val="Arial"/>
        <family val="2"/>
      </rPr>
      <t>2</t>
    </r>
  </si>
  <si>
    <t>Overhead assessment (on staff)</t>
  </si>
  <si>
    <t>DY 7</t>
  </si>
  <si>
    <t>DY 8</t>
  </si>
  <si>
    <t>Anchors may submit a request for additional funding above the maximum to support additional transformation activities for the RHP for approval by HHSC and CMS.</t>
  </si>
  <si>
    <t>Contract No.:</t>
  </si>
  <si>
    <t>Demonstration Year:</t>
  </si>
  <si>
    <t>Anchor's Legal Name:</t>
  </si>
  <si>
    <t>Authorized Administrative Activities:</t>
  </si>
  <si>
    <t>Task</t>
  </si>
  <si>
    <t>Administrative Activity</t>
  </si>
  <si>
    <t>Task Totals:</t>
  </si>
  <si>
    <t>Annual (FFY) Invoice Period No. 2:</t>
  </si>
  <si>
    <t>Annual (FFY) Invoice Period No. 1:</t>
  </si>
  <si>
    <t>Totals:</t>
  </si>
  <si>
    <t>Corresponding IGT payment from Anchor to HHSC:</t>
  </si>
  <si>
    <r>
      <rPr>
        <b/>
        <sz val="14"/>
        <color theme="1"/>
        <rFont val="Arial"/>
        <family val="2"/>
      </rPr>
      <t>Task Summary</t>
    </r>
    <r>
      <rPr>
        <sz val="10"/>
        <color theme="1"/>
        <rFont val="Arial"/>
        <family val="2"/>
      </rPr>
      <t xml:space="preserve">
</t>
    </r>
    <r>
      <rPr>
        <sz val="12"/>
        <color theme="1"/>
        <rFont val="Arial"/>
        <family val="2"/>
      </rPr>
      <t>This Task Summary tab summarizes the total Administrative Costs Claiming submitted to HHSC by RHP Anchors for reimbursement. This tab compiles data from each of the Task 1-6 tabs and displays this data by totals by Task.</t>
    </r>
  </si>
  <si>
    <t>RHP Allocation per FFY:</t>
  </si>
  <si>
    <t>2.5% of RHP Allocation per FFY:</t>
  </si>
  <si>
    <t>Year-To-Date</t>
  </si>
  <si>
    <t>FFY Year-To-Date Total Admin Costs Claiming Reported Herein (Both Invoice Period No. 1 &amp; 2):</t>
  </si>
  <si>
    <t>Maximum Allowed Reimbursement per FFY (Lesser of 2.5% of RHP Allocation per FFY or $2 Million):</t>
  </si>
  <si>
    <t>Does the FFY Year-To-Date Total Admin Costs Claiming Reported Herein (Both Invoice Period No. 1 &amp; 2) exceed the Maximum Allowed Reimbursement per FFY (Lesser of 2.5% of RHP Allocation per FFY or $2 Million)?</t>
  </si>
  <si>
    <t>RHP Administrative Costs Claiming Allowed Herein (the lesser of the "Maximum Allowed Reimbursement per FFY (Lesser of 2.5% of RHP Allocation per FFY or $2 Million)" cell and the "FFY Year-To-Date Total Admin Costs Claiming Reported Herein (Both Invoice Period No. 1 &amp; 2)" cell):</t>
  </si>
  <si>
    <t>Total Anchor Admin Costs Claimed for this Submission (Amount to be paid to Anchor by HHSC after receipt of IGT funds, Federal Funds match, and review and approval of this Anchor admin cost claiming form):</t>
  </si>
  <si>
    <t>Invoice Period:</t>
  </si>
  <si>
    <t>RHP-Specific Allocation Information:</t>
  </si>
  <si>
    <t>Annual (FFY) Invoice Period:</t>
  </si>
  <si>
    <t xml:space="preserve">Foot Notes:  </t>
  </si>
  <si>
    <t>Sub Tasks</t>
  </si>
  <si>
    <r>
      <rPr>
        <b/>
        <i/>
        <sz val="10"/>
        <color theme="1"/>
        <rFont val="Arial"/>
        <family val="2"/>
      </rPr>
      <t>Subject to Benefits</t>
    </r>
    <r>
      <rPr>
        <i/>
        <sz val="10"/>
        <color theme="1"/>
        <rFont val="Arial"/>
        <family val="2"/>
      </rPr>
      <t xml:space="preserve">
This line is for employees, which generally have employer-paid benefits.</t>
    </r>
  </si>
  <si>
    <r>
      <t xml:space="preserve">Not Subject to Benefits
</t>
    </r>
    <r>
      <rPr>
        <i/>
        <sz val="10"/>
        <color theme="1"/>
        <rFont val="Arial"/>
        <family val="2"/>
      </rPr>
      <t>This line is for contractors, which generally do not have benefits provided by the RHP.</t>
    </r>
  </si>
  <si>
    <r>
      <rPr>
        <b/>
        <i/>
        <sz val="10"/>
        <color theme="1"/>
        <rFont val="Arial"/>
        <family val="2"/>
      </rPr>
      <t xml:space="preserve"> Subject to Benefits</t>
    </r>
    <r>
      <rPr>
        <i/>
        <sz val="10"/>
        <color theme="1"/>
        <rFont val="Arial"/>
        <family val="2"/>
      </rPr>
      <t xml:space="preserve">
This line is for employees, which generally have employer-paid benefits.</t>
    </r>
  </si>
  <si>
    <r>
      <rPr>
        <b/>
        <i/>
        <sz val="10"/>
        <color theme="1"/>
        <rFont val="Arial"/>
        <family val="2"/>
      </rPr>
      <t>Not Subject to Benefits</t>
    </r>
    <r>
      <rPr>
        <i/>
        <sz val="10"/>
        <color theme="1"/>
        <rFont val="Arial"/>
        <family val="2"/>
      </rPr>
      <t xml:space="preserve">
This line is for contractors, which generally do not have benefits provided by the RHP.</t>
    </r>
  </si>
  <si>
    <t>Total Accounting cost:</t>
  </si>
  <si>
    <t>Total Human Resources cost:</t>
  </si>
  <si>
    <t>Total Data Management cost:</t>
  </si>
  <si>
    <t>Total Cost for Contract Task 1:</t>
  </si>
  <si>
    <r>
      <rPr>
        <b/>
        <vertAlign val="superscript"/>
        <sz val="10"/>
        <color indexed="8"/>
        <rFont val="Arial"/>
        <family val="2"/>
      </rPr>
      <t>2</t>
    </r>
    <r>
      <rPr>
        <sz val="10"/>
        <color indexed="8"/>
        <rFont val="Arial"/>
        <family val="2"/>
      </rPr>
      <t xml:space="preserve">  "Benefits %" includes Anchor-paid employment taxes, Anchor-paid health insurance, etc. It should generally be zero for independent contractors.</t>
    </r>
  </si>
  <si>
    <r>
      <rPr>
        <b/>
        <vertAlign val="superscript"/>
        <sz val="10"/>
        <color indexed="8"/>
        <rFont val="Arial"/>
        <family val="2"/>
      </rPr>
      <t>3</t>
    </r>
    <r>
      <rPr>
        <sz val="10"/>
        <color indexed="8"/>
        <rFont val="Arial"/>
        <family val="2"/>
      </rPr>
      <t xml:space="preserve">  "Overhead rate" (</t>
    </r>
    <r>
      <rPr>
        <i/>
        <sz val="10"/>
        <color indexed="8"/>
        <rFont val="Arial"/>
        <family val="2"/>
      </rPr>
      <t>aka</t>
    </r>
    <r>
      <rPr>
        <sz val="10"/>
        <color indexed="8"/>
        <rFont val="Arial"/>
        <family val="2"/>
      </rPr>
      <t xml:space="preserve"> "indirect rate") is the amount applied to the sum of (pay + benefits) to cover office space and utilities, necessary office tools (such as computers, etc), and pro-rated items necessary for the employment of the individual for this task, such as human resources, liability insurance, etc.</t>
    </r>
  </si>
  <si>
    <t xml:space="preserve">Foot Note:  </t>
  </si>
  <si>
    <r>
      <t xml:space="preserve">Description and Type </t>
    </r>
    <r>
      <rPr>
        <vertAlign val="superscript"/>
        <sz val="10"/>
        <color theme="1"/>
        <rFont val="Arial"/>
        <family val="2"/>
      </rPr>
      <t>4</t>
    </r>
  </si>
  <si>
    <t>Aggreggate Pay for all Job Classifications and all sub-Tasks:</t>
  </si>
  <si>
    <t>+</t>
  </si>
  <si>
    <t>=</t>
  </si>
  <si>
    <r>
      <rPr>
        <b/>
        <sz val="14"/>
        <color theme="1"/>
        <rFont val="Arial"/>
        <family val="2"/>
      </rPr>
      <t>Task 1</t>
    </r>
    <r>
      <rPr>
        <sz val="10"/>
        <color theme="1"/>
        <rFont val="Arial"/>
        <family val="2"/>
      </rPr>
      <t xml:space="preserve">
</t>
    </r>
    <r>
      <rPr>
        <sz val="12"/>
        <color theme="1"/>
        <rFont val="Arial"/>
        <family val="2"/>
      </rPr>
      <t xml:space="preserve">This Task 1 tab should be used by Anchors to input financial data associated with Task 1: Provision of appropriate accounting, human resources, and data management resources for the RHP. Totals from this tab are summarized in the Task Summary tab. </t>
    </r>
  </si>
  <si>
    <t>Total Cost for Contract Task 2:</t>
  </si>
  <si>
    <t>(for more job classifications, unhide rows)</t>
  </si>
  <si>
    <t>Aggreggate Pay for all Job Classifications:</t>
  </si>
  <si>
    <t>Total Cost for Contract Task 3:</t>
  </si>
  <si>
    <r>
      <t xml:space="preserve">Detail by Job Classification
</t>
    </r>
    <r>
      <rPr>
        <i/>
        <sz val="11"/>
        <color theme="1"/>
        <rFont val="Arial"/>
        <family val="2"/>
      </rPr>
      <t>For "job classifications" herein, show functional titles such as "Accounting Clerk 1,"  "Accountant II,"  "Sr. Accountant,"  "Accounting Mgr.,"  "Financial Reporting Specialist," "Assistant Controller," etc. Choose titles that you use that match specific individuals that work on this project. Put all individuals with the same functional title on one line. Proceed similarly for other functional titles and for other Tasks on other tabs. If you require more line items for additional job classifications, then please notify HHSC.</t>
    </r>
  </si>
  <si>
    <r>
      <t xml:space="preserve">Description and Type </t>
    </r>
    <r>
      <rPr>
        <vertAlign val="superscript"/>
        <sz val="10"/>
        <color theme="1"/>
        <rFont val="Arial"/>
        <family val="2"/>
      </rPr>
      <t>5</t>
    </r>
  </si>
  <si>
    <t>Subtotal, non-staff costs</t>
  </si>
  <si>
    <t>Development &amp; Facilitation of RLCs:</t>
  </si>
  <si>
    <t>Total Cost for Contract Task 4:</t>
  </si>
  <si>
    <r>
      <t xml:space="preserve">Other development &amp; facilitation of RLCs costs </t>
    </r>
    <r>
      <rPr>
        <b/>
        <vertAlign val="superscript"/>
        <sz val="10"/>
        <color indexed="8"/>
        <rFont val="Arial"/>
        <family val="2"/>
      </rPr>
      <t xml:space="preserve">4 </t>
    </r>
    <r>
      <rPr>
        <sz val="10"/>
        <color indexed="8"/>
        <rFont val="Arial"/>
        <family val="2"/>
      </rPr>
      <t>(see section below)</t>
    </r>
  </si>
  <si>
    <t>Total Other Development &amp; Facilitation of RLCs Costs:</t>
  </si>
  <si>
    <t>Total "Other Development &amp; Facilitation of RLCs Costs"</t>
  </si>
  <si>
    <t xml:space="preserve">Date Submitted to HHSC: </t>
  </si>
  <si>
    <t>Other Development &amp; Facilitation of RLCs Costs</t>
  </si>
  <si>
    <t>Stakeholder Communication</t>
  </si>
  <si>
    <t>Other Stakeholder Communication Costs</t>
  </si>
  <si>
    <r>
      <rPr>
        <b/>
        <sz val="14"/>
        <color theme="1"/>
        <rFont val="Arial"/>
        <family val="2"/>
      </rPr>
      <t>Task 2</t>
    </r>
    <r>
      <rPr>
        <sz val="10"/>
        <color theme="1"/>
        <rFont val="Arial"/>
        <family val="2"/>
      </rPr>
      <t xml:space="preserve">
</t>
    </r>
    <r>
      <rPr>
        <sz val="12"/>
        <color theme="1"/>
        <rFont val="Arial"/>
        <family val="2"/>
      </rPr>
      <t>This Task 2 tab should be used by Anchors to input financial data associated with Task 2: Coordination of RHP annual reporting, as specified in the Program Protocol, on the status of projects and the performance of Performing Providers (as defined in the Program Protocol) in the region ("Coordination of Reporting"). Totals from this tab are summarized in the Task Summary tab.</t>
    </r>
    <r>
      <rPr>
        <i/>
        <sz val="12"/>
        <color theme="1"/>
        <rFont val="Arial"/>
        <family val="2"/>
      </rPr>
      <t xml:space="preserve"> </t>
    </r>
  </si>
  <si>
    <t>Data Management for Evaluation:</t>
  </si>
  <si>
    <r>
      <rPr>
        <b/>
        <sz val="14"/>
        <color theme="1"/>
        <rFont val="Arial"/>
        <family val="2"/>
      </rPr>
      <t>Task 3</t>
    </r>
    <r>
      <rPr>
        <sz val="10"/>
        <color theme="1"/>
        <rFont val="Arial"/>
        <family val="2"/>
      </rPr>
      <t xml:space="preserve">
</t>
    </r>
    <r>
      <rPr>
        <sz val="12"/>
        <color theme="1"/>
        <rFont val="Arial"/>
        <family val="2"/>
      </rPr>
      <t>This Task 3 tab should be used by Anchors to input financial data associated with Task 3: Provision of RHP data management for purposes of evaluation ("Data Management for Evaluation"). Totals from this tab are summarized in the Task Summary tab.</t>
    </r>
    <r>
      <rPr>
        <i/>
        <sz val="12"/>
        <color theme="1"/>
        <rFont val="Arial"/>
        <family val="2"/>
      </rPr>
      <t xml:space="preserve"> </t>
    </r>
  </si>
  <si>
    <t>Other Data Management for Evaluation Costs</t>
  </si>
  <si>
    <r>
      <t xml:space="preserve">Description of "Other Data Management for Evaluation Costs"
</t>
    </r>
    <r>
      <rPr>
        <i/>
        <sz val="10"/>
        <color theme="1"/>
        <rFont val="Arial"/>
        <family val="2"/>
      </rPr>
      <t xml:space="preserve">In the yellow cells below, please input a description of any costs for "other data management for evaluation costs." </t>
    </r>
  </si>
  <si>
    <t>Total Other Data Management for Evaluation Costs:</t>
  </si>
  <si>
    <r>
      <rPr>
        <b/>
        <sz val="10"/>
        <color theme="1"/>
        <rFont val="Arial"/>
        <family val="2"/>
      </rPr>
      <t>Monthly costs associated with "Other Data Management for Evaluation Costs"</t>
    </r>
    <r>
      <rPr>
        <sz val="10"/>
        <color theme="1"/>
        <rFont val="Arial"/>
        <family val="2"/>
      </rPr>
      <t xml:space="preserve">
</t>
    </r>
    <r>
      <rPr>
        <i/>
        <sz val="10"/>
        <color theme="1"/>
        <rFont val="Arial"/>
        <family val="2"/>
      </rPr>
      <t xml:space="preserve">In the yellow cells below, please input any costs for "other data management for evaluation costs" by month. Any costs in this section must be associated with the description of "other data management for evaluation costs" in columns A-B. </t>
    </r>
  </si>
  <si>
    <r>
      <t xml:space="preserve">Other data management for evaluation costs </t>
    </r>
    <r>
      <rPr>
        <b/>
        <vertAlign val="superscript"/>
        <sz val="10"/>
        <color indexed="8"/>
        <rFont val="Arial"/>
        <family val="2"/>
      </rPr>
      <t>4</t>
    </r>
    <r>
      <rPr>
        <sz val="10"/>
        <color indexed="8"/>
        <rFont val="Arial"/>
        <family val="2"/>
      </rPr>
      <t xml:space="preserve"> (see section below)</t>
    </r>
  </si>
  <si>
    <t>Total "Other Data Management for Evaluation Costs"</t>
  </si>
  <si>
    <r>
      <rPr>
        <b/>
        <sz val="14"/>
        <color theme="1"/>
        <rFont val="Arial"/>
        <family val="2"/>
      </rPr>
      <t>Task 4</t>
    </r>
    <r>
      <rPr>
        <sz val="10"/>
        <color theme="1"/>
        <rFont val="Arial"/>
        <family val="2"/>
      </rPr>
      <t xml:space="preserve">
</t>
    </r>
    <r>
      <rPr>
        <i/>
        <sz val="12"/>
        <color theme="1"/>
        <rFont val="Arial"/>
        <family val="2"/>
      </rPr>
      <t xml:space="preserve">This Task 4 tab should be used by Anchors to input financial data associated with Task 4: Development and facilitation of one or more Regional Learning Collaboratives ("Development &amp; Facilitation of RLCs"). Totals from this tab are summarized in the Task Summary tab. </t>
    </r>
  </si>
  <si>
    <r>
      <rPr>
        <b/>
        <sz val="14"/>
        <color theme="1"/>
        <rFont val="Arial"/>
        <family val="2"/>
      </rPr>
      <t>Task 5</t>
    </r>
    <r>
      <rPr>
        <sz val="10"/>
        <color theme="1"/>
        <rFont val="Arial"/>
        <family val="2"/>
      </rPr>
      <t xml:space="preserve">
</t>
    </r>
    <r>
      <rPr>
        <i/>
        <sz val="12"/>
        <color theme="1"/>
        <rFont val="Arial"/>
        <family val="2"/>
      </rPr>
      <t xml:space="preserve">This Task 5 tab should be used by Anchors to input financial data associated with Task 5: Communication with stakeholders in the region, including the public ("Stakeholder Communication"). Totals from this tab are summarized in the Task Summary tab. </t>
    </r>
  </si>
  <si>
    <t>Total Cost for Contract Task 5:</t>
  </si>
  <si>
    <r>
      <rPr>
        <b/>
        <vertAlign val="superscript"/>
        <sz val="10"/>
        <color indexed="8"/>
        <rFont val="Arial"/>
        <family val="2"/>
      </rPr>
      <t>4</t>
    </r>
    <r>
      <rPr>
        <vertAlign val="superscript"/>
        <sz val="10"/>
        <color indexed="8"/>
        <rFont val="Arial"/>
        <family val="2"/>
      </rPr>
      <t xml:space="preserve"> </t>
    </r>
    <r>
      <rPr>
        <sz val="10"/>
        <color indexed="8"/>
        <rFont val="Arial"/>
        <family val="2"/>
      </rPr>
      <t>"Other data management for evaluation costs" would be additional non-employee costs, if any, specific to data management that are not included in the overhead assessment.  These other data costs must be necessary for this particular Task and must be explained in the Other Data Costs Detail section below. Any costs input here for "other data costs" which do not provide a description in the Other Data Costs Detail section below may be disallowed.</t>
    </r>
  </si>
  <si>
    <r>
      <rPr>
        <b/>
        <vertAlign val="superscript"/>
        <sz val="10"/>
        <color indexed="8"/>
        <rFont val="Arial"/>
        <family val="2"/>
      </rPr>
      <t>4</t>
    </r>
    <r>
      <rPr>
        <sz val="10"/>
        <color indexed="8"/>
        <rFont val="Arial"/>
        <family val="2"/>
      </rPr>
      <t xml:space="preserve"> "Other development &amp; facilitation of RLCs costs" would be additional non-employee costs, if any, specific to data management that are not included in the overhead assessment.  These other data costs must be necessary for this particular Task and must be explained in the Other Data Costs Detail section below. Any costs input here for "other data costs" which do not provide a description in the Other Data Costs Detail section below may be disallowed.</t>
    </r>
  </si>
  <si>
    <r>
      <rPr>
        <b/>
        <vertAlign val="superscript"/>
        <sz val="10"/>
        <color indexed="8"/>
        <rFont val="Arial"/>
        <family val="2"/>
      </rPr>
      <t>4</t>
    </r>
    <r>
      <rPr>
        <sz val="10"/>
        <color indexed="8"/>
        <rFont val="Arial"/>
        <family val="2"/>
      </rPr>
      <t xml:space="preserve"> "Other stakeholder communication costs" would be additional non-employee costs, if any, specific to data management that are not included in the overhead assessment.  These other data costs must be necessary for this particular Task and must be explained in the Other Data Costs Detail section below. Any costs input here for "other data costs" which do not provide a description in the Other Data Costs Detail section below may be disallowed.</t>
    </r>
  </si>
  <si>
    <t>Stakeholder Communication:</t>
  </si>
  <si>
    <r>
      <rPr>
        <vertAlign val="superscript"/>
        <sz val="10"/>
        <color indexed="8"/>
        <rFont val="Arial"/>
        <family val="2"/>
      </rPr>
      <t>5</t>
    </r>
    <r>
      <rPr>
        <sz val="10"/>
        <color indexed="8"/>
        <rFont val="Arial"/>
        <family val="2"/>
      </rPr>
      <t xml:space="preserve">  Pay entered in any of these lines without a Description or Type indicated is subject to non-reimbursement or re-coupment, if already reimbursed. For "Description," (Columns D-H) enter functional titles such as "Accounting Clerk 1,"  "Accountant II,"  "Sr. Accountant,"  "Accounting Mgr.,"  "Financial Reporting Specialist," "Assistant Controller," etc. Choose titles for the "Description" that you use that match specific individuals that work on this project. For "Type," please select an option from the drop-down menu (Columns K-M).</t>
    </r>
  </si>
  <si>
    <r>
      <rPr>
        <vertAlign val="superscript"/>
        <sz val="10"/>
        <color indexed="8"/>
        <rFont val="Arial"/>
        <family val="2"/>
      </rPr>
      <t>4</t>
    </r>
    <r>
      <rPr>
        <sz val="10"/>
        <color indexed="8"/>
        <rFont val="Arial"/>
        <family val="2"/>
      </rPr>
      <t xml:space="preserve">  Pay entered in any of these lines without a Description or Type indicated is subject to non-reimbursement or re-coupment, if already reimbursed. For "Description," (Columns D-H) enter functional titles such as "Accounting Clerk 1,"  "Accountant II,"  "Sr. Accountant,"  "Accounting Mgr.,"  "Financial Reporting Specialist," "Assistant Controller," etc. Choose titles for the "Description" that you use that match specific individuals that work on this project. For "Type," please select an option from the drop-down menu (Columns K-M).</t>
    </r>
  </si>
  <si>
    <t>4  Pay entered in any of these lines without a Description or Type indicated is subject to non-reimbursement or re-coupment, if already reimbursed. For "Description," (Columns D-H) enter functional titles such as "Accounting Clerk 1,"  "Accountant II,"  "Sr. Accountant,"  "Accounting Mgr.,"  "Financial Reporting Specialist," "Assistant Controller," etc. Choose titles for the "Description" that you use that match specific individuals that work on this project. For "Type," please select an option from the drop-down menu (Columns K-M).</t>
  </si>
  <si>
    <r>
      <rPr>
        <b/>
        <sz val="10"/>
        <color theme="1"/>
        <rFont val="Arial"/>
        <family val="2"/>
      </rPr>
      <t>Description of "Other Stakeholder Communication Costs"</t>
    </r>
    <r>
      <rPr>
        <sz val="10"/>
        <color theme="1"/>
        <rFont val="Arial"/>
        <family val="2"/>
      </rPr>
      <t xml:space="preserve">
</t>
    </r>
    <r>
      <rPr>
        <i/>
        <sz val="10"/>
        <color theme="1"/>
        <rFont val="Arial"/>
        <family val="2"/>
      </rPr>
      <t xml:space="preserve">In the yellow cells below, please input a description of any costs for "other stakeholder communication costs." </t>
    </r>
  </si>
  <si>
    <r>
      <t xml:space="preserve">Other stakeholder communication costs (see section below) </t>
    </r>
    <r>
      <rPr>
        <b/>
        <vertAlign val="superscript"/>
        <sz val="10"/>
        <color indexed="8"/>
        <rFont val="Arial"/>
        <family val="2"/>
      </rPr>
      <t xml:space="preserve">4 </t>
    </r>
  </si>
  <si>
    <r>
      <rPr>
        <b/>
        <sz val="10"/>
        <color theme="1"/>
        <rFont val="Arial"/>
        <family val="2"/>
      </rPr>
      <t>Monthly costs associated with "Other Stakeholder Communication Costs"</t>
    </r>
    <r>
      <rPr>
        <sz val="10"/>
        <color theme="1"/>
        <rFont val="Arial"/>
        <family val="2"/>
      </rPr>
      <t xml:space="preserve">
</t>
    </r>
    <r>
      <rPr>
        <i/>
        <sz val="10"/>
        <color theme="1"/>
        <rFont val="Arial"/>
        <family val="2"/>
      </rPr>
      <t xml:space="preserve">In the yellow cells below, please input any costs for "other stakeholder communication costs" by month. Any costs in this section must be associated with the description of "other stakeholder communication costs" in columns A-B. </t>
    </r>
  </si>
  <si>
    <t>Total "Other Stakeholder Communication Costs"</t>
  </si>
  <si>
    <r>
      <rPr>
        <b/>
        <sz val="10"/>
        <color theme="1"/>
        <rFont val="Arial"/>
        <family val="2"/>
      </rPr>
      <t>Description of "Other Development &amp; Facilitation of RLCs Costs"</t>
    </r>
    <r>
      <rPr>
        <sz val="10"/>
        <color theme="1"/>
        <rFont val="Arial"/>
        <family val="2"/>
      </rPr>
      <t xml:space="preserve">
</t>
    </r>
    <r>
      <rPr>
        <i/>
        <sz val="10"/>
        <color theme="1"/>
        <rFont val="Arial"/>
        <family val="2"/>
      </rPr>
      <t xml:space="preserve">In the yellow cells below, please input a description of any costs for "other development &amp; facilitation of RLCs costs." </t>
    </r>
  </si>
  <si>
    <r>
      <rPr>
        <b/>
        <sz val="10"/>
        <color theme="1"/>
        <rFont val="Arial"/>
        <family val="2"/>
      </rPr>
      <t>Monthly costs associated with "Other Development &amp; Facilitation of RLCs Costs"</t>
    </r>
    <r>
      <rPr>
        <sz val="10"/>
        <color theme="1"/>
        <rFont val="Arial"/>
        <family val="2"/>
      </rPr>
      <t xml:space="preserve">
</t>
    </r>
    <r>
      <rPr>
        <i/>
        <sz val="10"/>
        <color theme="1"/>
        <rFont val="Arial"/>
        <family val="2"/>
      </rPr>
      <t xml:space="preserve">In the yellow cells below, please input any costs for "other development &amp; facilitation of RLCs costs" by month. Any costs in this section must be associated with the description of "other development &amp; facilitation of RLCs costs" in columns A-B. </t>
    </r>
  </si>
  <si>
    <t>Total Other Stakeholder Communication Costs:</t>
  </si>
  <si>
    <r>
      <t xml:space="preserve">Error Check
</t>
    </r>
    <r>
      <rPr>
        <b/>
        <i/>
        <sz val="11"/>
        <color theme="1"/>
        <rFont val="Arial"/>
        <family val="2"/>
      </rPr>
      <t xml:space="preserve">
</t>
    </r>
    <r>
      <rPr>
        <i/>
        <sz val="11"/>
        <color theme="1"/>
        <rFont val="Arial"/>
        <family val="2"/>
      </rPr>
      <t>This section checks that the calculated summary at the top of this tab ties to the details input under the "Detail by Job Classification" section of this tab. If more positions are added to the "Detail by Job Classification" section, then "ERROR" will show until the error-check formula is adjusted.The grey cells in this section should remain blank unless an error occurred. Please contact HHSC if there are any "ERROR" messages in the grey cells below.
The row entitled "Aggreggate Pay for all Job Classifications" is a for informational purposes only. This row totals all the aggreggate pay line items from the "Detail by Job Classification" section above.</t>
    </r>
  </si>
  <si>
    <t>Other Communication with HHSC Costs</t>
  </si>
  <si>
    <r>
      <t xml:space="preserve">Other communication with HHSC costs (see section below) </t>
    </r>
    <r>
      <rPr>
        <b/>
        <vertAlign val="superscript"/>
        <sz val="10"/>
        <color indexed="8"/>
        <rFont val="Arial"/>
        <family val="2"/>
      </rPr>
      <t xml:space="preserve">4 </t>
    </r>
  </si>
  <si>
    <t>Total Cost for Contract Task 6:</t>
  </si>
  <si>
    <t>Job Classification #1</t>
  </si>
  <si>
    <t>Job Classification #2</t>
  </si>
  <si>
    <t>Job Classification #3</t>
  </si>
  <si>
    <t>Job Classification #4</t>
  </si>
  <si>
    <t>Job Classification #5</t>
  </si>
  <si>
    <t>Job Classification #6</t>
  </si>
  <si>
    <t>Job Classification #7</t>
  </si>
  <si>
    <t>Job Classification #8</t>
  </si>
  <si>
    <t>Job Classification #9</t>
  </si>
  <si>
    <t>Job Classification #10</t>
  </si>
  <si>
    <t>Job Classification #11</t>
  </si>
  <si>
    <t>Job Classification #12</t>
  </si>
  <si>
    <t>Job Classification #13</t>
  </si>
  <si>
    <t>Job Classification #14</t>
  </si>
  <si>
    <t>Jobb Classification #1</t>
  </si>
  <si>
    <t>Jobb Classification #2</t>
  </si>
  <si>
    <t>Jobb Classification #3</t>
  </si>
  <si>
    <t>Jobb Classification #4</t>
  </si>
  <si>
    <t>Jobb Classification #5</t>
  </si>
  <si>
    <t>Jobb Classification #6</t>
  </si>
  <si>
    <t>Jobb Classification #7</t>
  </si>
  <si>
    <t>Jobb Classification #8</t>
  </si>
  <si>
    <t>Jobb Classification #9</t>
  </si>
  <si>
    <t>Jobb Classification #10</t>
  </si>
  <si>
    <t>Job Classification #15</t>
  </si>
  <si>
    <t>Job Classification #16</t>
  </si>
  <si>
    <t>Job Classification #17</t>
  </si>
  <si>
    <t>Job Classification #18</t>
  </si>
  <si>
    <t>Job Classification #19</t>
  </si>
  <si>
    <t>Job Classification #20</t>
  </si>
  <si>
    <t>Job Classification #21</t>
  </si>
  <si>
    <t>Job Classification #22</t>
  </si>
  <si>
    <t>Communication with HHSC</t>
  </si>
  <si>
    <t>Communication with HHSC:</t>
  </si>
  <si>
    <t>Total Other Communication with HHSC Costs:</t>
  </si>
  <si>
    <r>
      <rPr>
        <b/>
        <sz val="11"/>
        <color theme="1"/>
        <rFont val="Arial"/>
        <family val="2"/>
      </rPr>
      <t xml:space="preserve">Other Communication with HHSC Costs - Details
</t>
    </r>
    <r>
      <rPr>
        <sz val="11"/>
        <color theme="1"/>
        <rFont val="Arial"/>
        <family val="2"/>
      </rPr>
      <t>Costs in this section</t>
    </r>
    <r>
      <rPr>
        <i/>
        <sz val="11"/>
        <color theme="1"/>
        <rFont val="Arial"/>
        <family val="2"/>
      </rPr>
      <t xml:space="preserve"> are non-staff related costs for Task 6: Communication on behalf of the RHP with HHSC. Please insert a description of the "other communication with HHSC costs" for each line item below, if any.  Any costs input here for "other communication with HHSC costs" which do not provide a description may be disallowed. After inserting a description of the "other communication with HHSC costs," then insert associated costs, if any, in the cells to the right of the description. Please contact HHSC if more line items for "other communication with HHSC costs" are needed.</t>
    </r>
  </si>
  <si>
    <r>
      <rPr>
        <b/>
        <sz val="11"/>
        <color theme="1"/>
        <rFont val="Arial"/>
        <family val="2"/>
      </rPr>
      <t xml:space="preserve">Other Stakeholder Communication Costs - Details
</t>
    </r>
    <r>
      <rPr>
        <sz val="11"/>
        <color theme="1"/>
        <rFont val="Arial"/>
        <family val="2"/>
      </rPr>
      <t>Costs in this section</t>
    </r>
    <r>
      <rPr>
        <i/>
        <sz val="11"/>
        <color theme="1"/>
        <rFont val="Arial"/>
        <family val="2"/>
      </rPr>
      <t xml:space="preserve"> are non-staff related costs for Task 5: Communication with stakeholders in the region, including the public. Please insert a description of the "other stakeholder communication costs" for each line item below, if any.  Any costs input here for "other stakeholder communication costs" which do not provide a description may be disallowed. After inserting a description of the "other stakeholder communication costs," then insert associated costs, if any, in the cells to the right of the description. Please contact HHSC if more line items for "other stakeholder communication costs" are needed.</t>
    </r>
  </si>
  <si>
    <r>
      <rPr>
        <b/>
        <sz val="11"/>
        <color theme="1"/>
        <rFont val="Arial"/>
        <family val="2"/>
      </rPr>
      <t xml:space="preserve">Other Development &amp; Facilitation of RLCs Costs - Details
</t>
    </r>
    <r>
      <rPr>
        <sz val="11"/>
        <color theme="1"/>
        <rFont val="Arial"/>
        <family val="2"/>
      </rPr>
      <t>Costs in this section</t>
    </r>
    <r>
      <rPr>
        <i/>
        <sz val="11"/>
        <color theme="1"/>
        <rFont val="Arial"/>
        <family val="2"/>
      </rPr>
      <t xml:space="preserve"> are non-staff related costs for Task 4: Development and facilitation of one or more RLCs. Please insert a description of the "other development &amp; facilitation of RLCs costs" for each line item below, if any.  Any costs input here for "other development &amp; facilitation of RLCs costs" which do not provide a description may be disallowed. After inserting a description of the "other development &amp; facilitation of RLCs costs," then insert associated costs, if any, in the cells to the right of the description. Please contact HHSC if more line items for "other development &amp; facilitation of RLCs costs" are needed.</t>
    </r>
  </si>
  <si>
    <r>
      <rPr>
        <b/>
        <sz val="11"/>
        <color theme="1"/>
        <rFont val="Arial"/>
        <family val="2"/>
      </rPr>
      <t xml:space="preserve">Other Data Management for Evaluation Costs - Details
</t>
    </r>
    <r>
      <rPr>
        <sz val="11"/>
        <color theme="1"/>
        <rFont val="Arial"/>
        <family val="2"/>
      </rPr>
      <t>Costs in this section</t>
    </r>
    <r>
      <rPr>
        <i/>
        <sz val="11"/>
        <color theme="1"/>
        <rFont val="Arial"/>
        <family val="2"/>
      </rPr>
      <t xml:space="preserve"> are non-staff related costs for Task 3: Provision of RHP data management for purposes of evaluation. Please insert a description of the "other data costs" for each line item below, if any.  Any costs input here for "other data costs" which do not provide a description may be disallowed. After inserting a description of the "other data costs," then insert associated costs, if any, in the cells to the right of the description. Please contact HHSC if more line items for "other data costs" are needed.</t>
    </r>
  </si>
  <si>
    <r>
      <rPr>
        <b/>
        <sz val="10"/>
        <color theme="1"/>
        <rFont val="Arial"/>
        <family val="2"/>
      </rPr>
      <t>Description of "Other Communication with HHSC Costs"</t>
    </r>
    <r>
      <rPr>
        <sz val="10"/>
        <color theme="1"/>
        <rFont val="Arial"/>
        <family val="2"/>
      </rPr>
      <t xml:space="preserve">
</t>
    </r>
    <r>
      <rPr>
        <i/>
        <sz val="10"/>
        <color theme="1"/>
        <rFont val="Arial"/>
        <family val="2"/>
      </rPr>
      <t xml:space="preserve">In the yellow cells below, please input a description of any costs for "other communication with HHSC costs." </t>
    </r>
  </si>
  <si>
    <r>
      <rPr>
        <b/>
        <sz val="10"/>
        <color theme="1"/>
        <rFont val="Arial"/>
        <family val="2"/>
      </rPr>
      <t>Monthly costs associated with "Other Communication with HHSC Costs"</t>
    </r>
    <r>
      <rPr>
        <sz val="10"/>
        <color theme="1"/>
        <rFont val="Arial"/>
        <family val="2"/>
      </rPr>
      <t xml:space="preserve">
</t>
    </r>
    <r>
      <rPr>
        <i/>
        <sz val="10"/>
        <color theme="1"/>
        <rFont val="Arial"/>
        <family val="2"/>
      </rPr>
      <t xml:space="preserve">In the yellow cells below, please input any costs for "other communication with HHSC costs" by month. Any costs in this section must be associated with the description of "other communication with HHSC costs" in columns A-B. </t>
    </r>
  </si>
  <si>
    <t>Total "Other Communication with HHSC Costs"</t>
  </si>
  <si>
    <r>
      <rPr>
        <b/>
        <vertAlign val="superscript"/>
        <sz val="10"/>
        <color indexed="8"/>
        <rFont val="Arial"/>
        <family val="2"/>
      </rPr>
      <t xml:space="preserve">5 </t>
    </r>
    <r>
      <rPr>
        <sz val="10"/>
        <color indexed="8"/>
        <rFont val="Arial"/>
        <family val="2"/>
      </rPr>
      <t xml:space="preserve"> Pay entered in any of these lines without a Description or Type indicated is subject to non-reimbursement or re-coupment, if already reimbursed. For "Description," (Columns D-H) enter functional titles such as "Accounting Clerk 1,"  "Accountant II,"  "Sr. Accountant,"  "Accounting Mgr.,"  "Financial Reporting Specialist," "Assistant Controller," etc. Choose titles for the "Description" that you use that match specific individuals that work on this project. For "Type," please select an option from the drop-down menu (Columns K-M).</t>
    </r>
  </si>
  <si>
    <t>Total Cost for All Contract Tasks:</t>
  </si>
  <si>
    <r>
      <t xml:space="preserve">Aggregate pay </t>
    </r>
    <r>
      <rPr>
        <b/>
        <i/>
        <vertAlign val="superscript"/>
        <sz val="10"/>
        <color indexed="8"/>
        <rFont val="Arial"/>
        <family val="2"/>
      </rPr>
      <t>1</t>
    </r>
  </si>
  <si>
    <t>Aggregate # of Hours</t>
  </si>
  <si>
    <t>Task 2: Coord. of Reporting</t>
  </si>
  <si>
    <t>Task 1: Acctg., HR, &amp; Data Mtg.</t>
  </si>
  <si>
    <t>Task 3: Data Mgmt. for Evaluation</t>
  </si>
  <si>
    <t>Task 4: Dev. &amp; Facilitation of RLCs</t>
  </si>
  <si>
    <t>Task 5: Stakeholder Comm.</t>
  </si>
  <si>
    <t>Task 6: Comm. with HHSC</t>
  </si>
  <si>
    <t>Total Approximate Equivalent # of FTEs/12 Months</t>
  </si>
  <si>
    <t>Subject to Benefits</t>
  </si>
  <si>
    <t>Not Subject to Benefits</t>
  </si>
  <si>
    <t>Non-Staff-Related Costs</t>
  </si>
  <si>
    <r>
      <t xml:space="preserve">Aggregate Pay </t>
    </r>
    <r>
      <rPr>
        <b/>
        <vertAlign val="superscript"/>
        <sz val="10"/>
        <color indexed="8"/>
        <rFont val="Arial"/>
        <family val="2"/>
      </rPr>
      <t>1</t>
    </r>
  </si>
  <si>
    <r>
      <t xml:space="preserve">Aggregate Pay </t>
    </r>
    <r>
      <rPr>
        <vertAlign val="superscript"/>
        <sz val="11"/>
        <color theme="1"/>
        <rFont val="Arial"/>
        <family val="2"/>
      </rPr>
      <t xml:space="preserve">1 </t>
    </r>
    <r>
      <rPr>
        <b/>
        <sz val="11"/>
        <color theme="1"/>
        <rFont val="Arial"/>
        <family val="2"/>
      </rPr>
      <t xml:space="preserve">X </t>
    </r>
    <r>
      <rPr>
        <sz val="11"/>
        <color theme="1"/>
        <rFont val="Arial"/>
        <family val="2"/>
      </rPr>
      <t xml:space="preserve">Benefits % </t>
    </r>
    <r>
      <rPr>
        <vertAlign val="superscript"/>
        <sz val="11"/>
        <color theme="1"/>
        <rFont val="Arial"/>
        <family val="2"/>
      </rPr>
      <t>2</t>
    </r>
  </si>
  <si>
    <r>
      <t xml:space="preserve">Overhead </t>
    </r>
    <r>
      <rPr>
        <b/>
        <vertAlign val="superscript"/>
        <sz val="11"/>
        <color indexed="8"/>
        <rFont val="Arial"/>
        <family val="2"/>
      </rPr>
      <t>3</t>
    </r>
  </si>
  <si>
    <t>Subtotal: Direct Costs</t>
  </si>
  <si>
    <t>Subtotal, Non-Staff Costs</t>
  </si>
  <si>
    <t>Subtotal: Staff-Related Costs</t>
  </si>
  <si>
    <r>
      <t xml:space="preserve">Total Aggregate Pay </t>
    </r>
    <r>
      <rPr>
        <b/>
        <vertAlign val="superscript"/>
        <sz val="11"/>
        <color theme="1"/>
        <rFont val="Arial"/>
        <family val="2"/>
      </rPr>
      <t>1</t>
    </r>
  </si>
  <si>
    <t>Overhead Assessment (Staff and Non-Staff)</t>
  </si>
  <si>
    <t>Total Costs:</t>
  </si>
  <si>
    <t>Calculated Overall Pay Rate / hr</t>
  </si>
  <si>
    <t>Annualized Equivalent Pay Rate</t>
  </si>
  <si>
    <t>Calculated Benefit Rate (Rate on Pay Subject to Benefits Only)</t>
  </si>
  <si>
    <t>Calculated Overhead Rate</t>
  </si>
  <si>
    <r>
      <rPr>
        <b/>
        <sz val="14"/>
        <color theme="1"/>
        <rFont val="Arial"/>
        <family val="2"/>
      </rPr>
      <t>Cost Class</t>
    </r>
    <r>
      <rPr>
        <sz val="10"/>
        <color theme="1"/>
        <rFont val="Arial"/>
        <family val="2"/>
      </rPr>
      <t xml:space="preserve">
</t>
    </r>
    <r>
      <rPr>
        <i/>
        <sz val="12"/>
        <rFont val="Arial"/>
        <family val="2"/>
      </rPr>
      <t xml:space="preserve">This Cost Class tab totals and compiles information from Task 1-6 tabs. This tab does not require any input by the Anchors.
The rows entitled "Total Aggregate Pay </t>
    </r>
    <r>
      <rPr>
        <i/>
        <vertAlign val="superscript"/>
        <sz val="12"/>
        <rFont val="Arial"/>
        <family val="2"/>
      </rPr>
      <t>1</t>
    </r>
    <r>
      <rPr>
        <i/>
        <sz val="12"/>
        <rFont val="Arial"/>
        <family val="2"/>
      </rPr>
      <t>" and "Approximate Equivalent # of FTEs" on this tab should tie fairly closely to the Percent-of-Effort spreadsheet, Summary tab, rows entitled "Total Time Spent on Waiver Admin (for this RHP)" and "Total Salaries Spent on Waiver Admin (for this RHP)."</t>
    </r>
  </si>
  <si>
    <r>
      <rPr>
        <b/>
        <sz val="14"/>
        <color theme="1"/>
        <rFont val="Arial"/>
        <family val="2"/>
      </rPr>
      <t>User Input</t>
    </r>
    <r>
      <rPr>
        <sz val="10"/>
        <color theme="1"/>
        <rFont val="Arial"/>
        <family val="2"/>
      </rPr>
      <t xml:space="preserve">
</t>
    </r>
    <r>
      <rPr>
        <i/>
        <sz val="12"/>
        <color theme="1"/>
        <rFont val="Arial"/>
        <family val="2"/>
      </rPr>
      <t xml:space="preserve">This User Input tab is an optional, supplemental sheet that can be used by Anchors for any purposes. For example, Anchors can use this tab to input data in the Anchor's own format, input data to link to other cells in this Excel file, etc. </t>
    </r>
  </si>
  <si>
    <t>Introduction:</t>
  </si>
  <si>
    <t>All costs reported herein are subject to the allowable limitations as expressed in the Cost Principles for Expenses document, which is Attachment A to the Contract.</t>
  </si>
  <si>
    <t>Costs reported herein are self-reported by the Anchor and are subject to Audit.</t>
  </si>
  <si>
    <r>
      <rPr>
        <b/>
        <sz val="14"/>
        <color theme="1"/>
        <rFont val="Arial"/>
        <family val="2"/>
      </rPr>
      <t xml:space="preserve">Instructions
</t>
    </r>
    <r>
      <rPr>
        <b/>
        <sz val="12"/>
        <color theme="1"/>
        <rFont val="Arial"/>
        <family val="2"/>
      </rPr>
      <t xml:space="preserve">
</t>
    </r>
    <r>
      <rPr>
        <b/>
        <i/>
        <sz val="11"/>
        <color theme="1"/>
        <rFont val="Arial"/>
        <family val="2"/>
      </rPr>
      <t xml:space="preserve">State of Texas, Health &amp; Human Services Commission ("HHSC")
Texas Transformation and Quality Improvement Program 1115 Waiver
Administrative Services provided for the Regional Healthcare Partnership ("RHP")
Admin Costs claiming submitted to HHSC by the RHP Anchor
</t>
    </r>
    <r>
      <rPr>
        <b/>
        <sz val="12"/>
        <color theme="1"/>
        <rFont val="Arial"/>
        <family val="2"/>
      </rPr>
      <t xml:space="preserve">
</t>
    </r>
    <r>
      <rPr>
        <i/>
        <sz val="11"/>
        <color theme="1"/>
        <rFont val="Arial"/>
        <family val="2"/>
      </rPr>
      <t>STATEMENT OF ANCHOR'S TOTAL ALLOWABLE COSTS DURING THIS PERIOD FOR PROVIDING ADMINISTRATIVE SERVICES UNDER THE CONTRACT</t>
    </r>
  </si>
  <si>
    <t>1. Fill-in all yellow cells in this Excel file. Please note yellow cells for inputs are highlighter yellow on all tabs except for the Certification tab, which uses light yellow cells to indicate input cells. Yellow cells can be found in the following tabs: Task Summary, all Task tabs (1 through 6), and Certification.</t>
  </si>
  <si>
    <t>2. For the Certification tab, type the information requested into the light yellow cells and save the Excel file. Please note that ok to leave the signatures, Notary seal portions, or any other portion of the form blank that needs to remain so until the form is with the Notary.</t>
  </si>
  <si>
    <t>3. Print the certification portion of the Certification tab, then manually sign/date the printed copy and have it notarized.</t>
  </si>
  <si>
    <t>4. Scan the signed/dated and notarized page into a PDF file. Include the PDF file when submitting the complete spreadsheet file (this Excel file) to HHSC.</t>
  </si>
  <si>
    <r>
      <rPr>
        <b/>
        <sz val="14"/>
        <rFont val="Arial"/>
        <family val="2"/>
      </rPr>
      <t>Certification</t>
    </r>
    <r>
      <rPr>
        <sz val="11"/>
        <rFont val="Arial"/>
        <family val="2"/>
      </rPr>
      <t xml:space="preserve">
</t>
    </r>
    <r>
      <rPr>
        <i/>
        <sz val="12"/>
        <rFont val="Arial"/>
        <family val="2"/>
      </rPr>
      <t>This Certification tab is used to certify the accuracy of the cost report for Anchor administrative services provided for the RHP. For instructions on how to fill out this tab, please see the Instructions tab. This certification must be filled out, printed, signed/dated, notarized, scanned, and submitted to HHSC as part of Anchor's administrative cost claiming.</t>
    </r>
  </si>
  <si>
    <t>Enter any amounts previously submitted for this FFY (For Annual FFY Invoice Period No. 2, Anchor would enter the prior total admin costs allowed, i.e., as submitted for Invoice Period No.1.
This would usually be zero if Anchor has not previously submitted invoices for Invoice Period No.1.)</t>
  </si>
  <si>
    <t>1 &amp; 2</t>
  </si>
  <si>
    <t>Unhide rows for more line items</t>
  </si>
  <si>
    <t>Approximate Equivalent # of FTEs (Person - Months):</t>
  </si>
  <si>
    <t>DY 9</t>
  </si>
  <si>
    <t>DY 10</t>
  </si>
  <si>
    <t>[select from drop-down list] ===========&gt;</t>
  </si>
  <si>
    <r>
      <rPr>
        <b/>
        <sz val="14"/>
        <color theme="1"/>
        <rFont val="Arial"/>
        <family val="2"/>
      </rPr>
      <t>Task 6</t>
    </r>
    <r>
      <rPr>
        <sz val="10"/>
        <color theme="1"/>
        <rFont val="Arial"/>
        <family val="2"/>
      </rPr>
      <t xml:space="preserve">
</t>
    </r>
    <r>
      <rPr>
        <i/>
        <sz val="12"/>
        <color theme="1"/>
        <rFont val="Arial"/>
        <family val="2"/>
      </rPr>
      <t xml:space="preserve">This Task 5 tab should be used by Anchors to input financial data associated with Task 6: Communication on behalf of the RHP with HHSC ("Communication with HHSC"). Totals from this tab are summarized in the Task Summary tab. </t>
    </r>
  </si>
  <si>
    <t>[select from drop-down list] ==========================&gt;</t>
  </si>
  <si>
    <t>r8 (updated 3/30/20)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</si>
</sst>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164" formatCode="#,##0.0_);\(#,##0.0\)"/>
    <numFmt numFmtId="165" formatCode="m/d/yyyy;@"/>
    <numFmt numFmtId="166" formatCode="0_);\(0\)"/>
    <numFmt numFmtId="167" formatCode="0.0%"/>
    <numFmt numFmtId="168" formatCode="#,##0.0_);[Red]\(#,##0.0\)"/>
    <numFmt numFmtId="169" formatCode="0.0"/>
    <numFmt numFmtId="170" formatCode="&quot;$&quot;#,##0.00"/>
  </numFmts>
  <fonts count="6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vertAlign val="superscript"/>
      <sz val="10"/>
      <color indexed="8"/>
      <name val="Arial"/>
      <family val="2"/>
    </font>
    <font>
      <sz val="10"/>
      <name val="Times New Roman"/>
      <family val="1"/>
    </font>
    <font>
      <b/>
      <sz val="10"/>
      <name val="Arial"/>
      <family val="2"/>
    </font>
    <font>
      <sz val="10"/>
      <name val="Arial"/>
      <family val="2"/>
    </font>
    <font>
      <sz val="10"/>
      <color indexed="8"/>
      <name val="Arial"/>
      <family val="2"/>
    </font>
    <font>
      <i/>
      <sz val="9"/>
      <name val="Arial"/>
      <family val="2"/>
    </font>
    <font>
      <u/>
      <sz val="11"/>
      <color theme="10"/>
      <name val="Calibri"/>
      <family val="2"/>
    </font>
    <font>
      <sz val="10"/>
      <color theme="1"/>
      <name val="Arial"/>
      <family val="2"/>
    </font>
    <font>
      <u/>
      <sz val="10"/>
      <color theme="1"/>
      <name val="Arial"/>
      <family val="2"/>
    </font>
    <font>
      <b/>
      <u/>
      <sz val="10"/>
      <color theme="1"/>
      <name val="Arial"/>
      <family val="2"/>
    </font>
    <font>
      <b/>
      <sz val="10"/>
      <color theme="1"/>
      <name val="Arial"/>
      <family val="2"/>
    </font>
    <font>
      <sz val="10"/>
      <color rgb="FF0000FF"/>
      <name val="Arial"/>
      <family val="2"/>
    </font>
    <font>
      <u/>
      <sz val="10"/>
      <color rgb="FF0000FF"/>
      <name val="Arial"/>
      <family val="2"/>
    </font>
    <font>
      <i/>
      <sz val="10"/>
      <color theme="1"/>
      <name val="Arial"/>
      <family val="2"/>
    </font>
    <font>
      <b/>
      <sz val="10"/>
      <color rgb="FF0000FF"/>
      <name val="Arial"/>
      <family val="2"/>
    </font>
    <font>
      <b/>
      <i/>
      <sz val="10"/>
      <color rgb="FFFF0000"/>
      <name val="Arial"/>
      <family val="2"/>
    </font>
    <font>
      <sz val="10"/>
      <color rgb="FF000000"/>
      <name val="Arial"/>
      <family val="2"/>
    </font>
    <font>
      <sz val="11"/>
      <color theme="1"/>
      <name val="Calibri"/>
      <family val="2"/>
      <scheme val="minor"/>
    </font>
    <font>
      <i/>
      <sz val="9"/>
      <color rgb="FFFF0000"/>
      <name val="Arial"/>
      <family val="2"/>
    </font>
    <font>
      <i/>
      <sz val="10"/>
      <color indexed="8"/>
      <name val="Arial"/>
      <family val="2"/>
    </font>
    <font>
      <b/>
      <i/>
      <sz val="10"/>
      <color theme="1"/>
      <name val="Arial"/>
      <family val="2"/>
    </font>
    <font>
      <b/>
      <sz val="11"/>
      <color theme="1"/>
      <name val="Arial"/>
      <family val="2"/>
    </font>
    <font>
      <sz val="8"/>
      <color theme="1"/>
      <name val="Arial"/>
      <family val="2"/>
    </font>
    <font>
      <b/>
      <sz val="11"/>
      <color rgb="FF0000FF"/>
      <name val="Arial"/>
      <family val="2"/>
    </font>
    <font>
      <u/>
      <sz val="11"/>
      <color theme="1"/>
      <name val="Arial"/>
      <family val="2"/>
    </font>
    <font>
      <b/>
      <sz val="11"/>
      <name val="Arial"/>
      <family val="2"/>
    </font>
    <font>
      <b/>
      <sz val="14"/>
      <color theme="1"/>
      <name val="Arial"/>
      <family val="2"/>
    </font>
    <font>
      <sz val="10"/>
      <color theme="0"/>
      <name val="Arial"/>
      <family val="2"/>
    </font>
    <font>
      <sz val="12"/>
      <color theme="1"/>
      <name val="Arial"/>
      <family val="2"/>
    </font>
    <font>
      <u/>
      <sz val="10"/>
      <color theme="0"/>
      <name val="Arial"/>
      <family val="2"/>
    </font>
    <font>
      <sz val="10"/>
      <color rgb="FFFF0000"/>
      <name val="Arial"/>
      <family val="2"/>
    </font>
    <font>
      <i/>
      <sz val="11"/>
      <color theme="1"/>
      <name val="Arial"/>
      <family val="2"/>
    </font>
    <font>
      <vertAlign val="superscript"/>
      <sz val="10"/>
      <color indexed="8"/>
      <name val="Arial"/>
      <family val="2"/>
    </font>
    <font>
      <vertAlign val="superscript"/>
      <sz val="10"/>
      <color theme="1"/>
      <name val="Arial"/>
      <family val="2"/>
    </font>
    <font>
      <b/>
      <i/>
      <sz val="11"/>
      <color theme="1"/>
      <name val="Arial"/>
      <family val="2"/>
    </font>
    <font>
      <i/>
      <sz val="12"/>
      <color theme="1"/>
      <name val="Arial"/>
      <family val="2"/>
    </font>
    <font>
      <vertAlign val="superscript"/>
      <sz val="11"/>
      <color indexed="8"/>
      <name val="Arial"/>
      <family val="2"/>
    </font>
    <font>
      <sz val="11"/>
      <color theme="1"/>
      <name val="Arial"/>
      <family val="2"/>
    </font>
    <font>
      <b/>
      <vertAlign val="superscript"/>
      <sz val="11"/>
      <color theme="1"/>
      <name val="Arial"/>
      <family val="2"/>
    </font>
    <font>
      <vertAlign val="superscript"/>
      <sz val="11"/>
      <color theme="1"/>
      <name val="Arial"/>
      <family val="2"/>
    </font>
    <font>
      <i/>
      <sz val="12"/>
      <name val="Arial"/>
      <family val="2"/>
    </font>
    <font>
      <b/>
      <i/>
      <vertAlign val="superscript"/>
      <sz val="10"/>
      <color indexed="8"/>
      <name val="Arial"/>
      <family val="2"/>
    </font>
    <font>
      <b/>
      <vertAlign val="superscript"/>
      <sz val="11"/>
      <color indexed="8"/>
      <name val="Arial"/>
      <family val="2"/>
    </font>
    <font>
      <i/>
      <vertAlign val="superscript"/>
      <sz val="12"/>
      <name val="Arial"/>
      <family val="2"/>
    </font>
    <font>
      <sz val="11"/>
      <name val="Arial"/>
      <family val="2"/>
    </font>
    <font>
      <b/>
      <sz val="14"/>
      <name val="Arial"/>
      <family val="2"/>
    </font>
    <font>
      <b/>
      <sz val="12"/>
      <name val="Arial"/>
      <family val="2"/>
    </font>
    <font>
      <b/>
      <sz val="12"/>
      <color theme="1"/>
      <name val="Arial"/>
      <family val="2"/>
    </font>
    <font>
      <i/>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39">
    <border>
      <left/>
      <right/>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uble">
        <color auto="1"/>
      </top>
      <bottom/>
      <diagonal/>
    </border>
    <border>
      <left/>
      <right/>
      <top/>
      <bottom style="double">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s>
  <cellStyleXfs count="4">
    <xf numFmtId="0" fontId="0" fillId="0" borderId="0"/>
    <xf numFmtId="0" fontId="24" fillId="0" borderId="0" applyNumberFormat="0" applyFill="0" applyBorder="0" applyAlignment="0" applyProtection="0">
      <alignment vertical="top"/>
      <protection locked="0"/>
    </xf>
    <xf numFmtId="0" fontId="19" fillId="0" borderId="0"/>
    <xf numFmtId="9" fontId="35" fillId="0" borderId="0" applyFont="0" applyFill="0" applyBorder="0" applyAlignment="0" applyProtection="0"/>
  </cellStyleXfs>
  <cellXfs count="917">
    <xf numFmtId="0" fontId="0" fillId="0" borderId="0" xfId="0"/>
    <xf numFmtId="0" fontId="25" fillId="0" borderId="0" xfId="0" applyFont="1"/>
    <xf numFmtId="0" fontId="28" fillId="0" borderId="0" xfId="0" applyFont="1"/>
    <xf numFmtId="7" fontId="26" fillId="0" borderId="0" xfId="0" applyNumberFormat="1" applyFont="1" applyProtection="1"/>
    <xf numFmtId="0" fontId="25" fillId="0" borderId="0" xfId="0" applyFont="1" applyProtection="1"/>
    <xf numFmtId="0" fontId="25" fillId="0" borderId="0" xfId="0" applyFont="1" applyAlignment="1" applyProtection="1">
      <protection locked="0"/>
    </xf>
    <xf numFmtId="0" fontId="28" fillId="0" borderId="0" xfId="0" applyFont="1" applyProtection="1"/>
    <xf numFmtId="0" fontId="25" fillId="0" borderId="0" xfId="0" applyFont="1" applyAlignment="1" applyProtection="1"/>
    <xf numFmtId="0" fontId="25" fillId="0" borderId="0" xfId="0" applyFont="1" applyBorder="1"/>
    <xf numFmtId="0" fontId="25" fillId="0" borderId="3" xfId="0" applyFont="1" applyBorder="1"/>
    <xf numFmtId="0" fontId="29" fillId="0" borderId="0" xfId="0" applyFont="1" applyAlignment="1" applyProtection="1">
      <protection locked="0"/>
    </xf>
    <xf numFmtId="0" fontId="20" fillId="0" borderId="4" xfId="2" applyFont="1" applyFill="1" applyBorder="1" applyAlignment="1" applyProtection="1">
      <alignment horizontal="centerContinuous"/>
    </xf>
    <xf numFmtId="0" fontId="21" fillId="0" borderId="4" xfId="2" applyFont="1" applyBorder="1" applyAlignment="1" applyProtection="1">
      <alignment horizontal="centerContinuous"/>
    </xf>
    <xf numFmtId="0" fontId="21" fillId="0" borderId="4" xfId="2" applyFont="1" applyFill="1" applyBorder="1" applyAlignment="1" applyProtection="1">
      <alignment horizontal="centerContinuous"/>
    </xf>
    <xf numFmtId="0" fontId="21" fillId="0" borderId="4" xfId="2" applyFont="1" applyBorder="1" applyProtection="1"/>
    <xf numFmtId="49" fontId="22" fillId="0" borderId="5" xfId="2" applyNumberFormat="1" applyFont="1" applyFill="1" applyBorder="1" applyAlignment="1" applyProtection="1">
      <alignment horizontal="right"/>
    </xf>
    <xf numFmtId="0" fontId="20" fillId="0" borderId="0" xfId="2" applyFont="1" applyFill="1" applyBorder="1" applyAlignment="1" applyProtection="1">
      <alignment horizontal="centerContinuous"/>
    </xf>
    <xf numFmtId="0" fontId="21" fillId="0" borderId="0" xfId="2" applyFont="1" applyFill="1" applyBorder="1" applyAlignment="1" applyProtection="1">
      <alignment horizontal="centerContinuous"/>
    </xf>
    <xf numFmtId="0" fontId="21" fillId="0" borderId="6" xfId="2" applyFont="1" applyFill="1" applyBorder="1" applyAlignment="1" applyProtection="1">
      <alignment horizontal="centerContinuous"/>
    </xf>
    <xf numFmtId="0" fontId="21" fillId="3" borderId="7" xfId="0" applyFont="1" applyFill="1" applyBorder="1" applyAlignment="1" applyProtection="1">
      <alignment horizontal="centerContinuous"/>
    </xf>
    <xf numFmtId="0" fontId="21" fillId="3" borderId="8" xfId="0" applyFont="1" applyFill="1" applyBorder="1" applyAlignment="1" applyProtection="1">
      <alignment horizontal="centerContinuous"/>
    </xf>
    <xf numFmtId="0" fontId="21" fillId="0" borderId="9" xfId="0" applyFont="1" applyBorder="1" applyProtection="1"/>
    <xf numFmtId="0" fontId="21" fillId="0" borderId="0" xfId="0" applyFont="1" applyBorder="1" applyProtection="1"/>
    <xf numFmtId="0" fontId="21" fillId="0" borderId="6" xfId="0" applyFont="1" applyBorder="1" applyProtection="1"/>
    <xf numFmtId="0" fontId="20" fillId="0" borderId="10" xfId="0" applyFont="1" applyFill="1" applyBorder="1" applyProtection="1"/>
    <xf numFmtId="0" fontId="21" fillId="0" borderId="7" xfId="0" applyFont="1" applyFill="1" applyBorder="1" applyProtection="1"/>
    <xf numFmtId="0" fontId="21" fillId="0" borderId="8" xfId="0" applyFont="1" applyFill="1" applyBorder="1" applyProtection="1"/>
    <xf numFmtId="0" fontId="21" fillId="2" borderId="6" xfId="0" applyFont="1" applyFill="1" applyBorder="1" applyProtection="1"/>
    <xf numFmtId="0" fontId="21" fillId="0" borderId="11" xfId="0" applyFont="1" applyBorder="1" applyProtection="1"/>
    <xf numFmtId="0" fontId="21" fillId="0" borderId="7" xfId="0" applyFont="1" applyBorder="1" applyProtection="1"/>
    <xf numFmtId="0" fontId="21" fillId="0" borderId="12" xfId="0" applyFont="1" applyBorder="1" applyProtection="1"/>
    <xf numFmtId="0" fontId="21" fillId="0" borderId="1" xfId="0" applyFont="1" applyBorder="1" applyProtection="1"/>
    <xf numFmtId="0" fontId="21" fillId="0" borderId="13" xfId="0" applyFont="1" applyBorder="1" applyProtection="1"/>
    <xf numFmtId="0" fontId="21" fillId="0" borderId="0" xfId="0" applyFont="1" applyBorder="1" applyAlignment="1" applyProtection="1"/>
    <xf numFmtId="0" fontId="21" fillId="0" borderId="6" xfId="0" applyFont="1" applyBorder="1" applyAlignment="1" applyProtection="1"/>
    <xf numFmtId="49" fontId="21" fillId="0" borderId="6" xfId="0" applyNumberFormat="1" applyFont="1" applyFill="1" applyBorder="1" applyAlignment="1" applyProtection="1"/>
    <xf numFmtId="0" fontId="21" fillId="0" borderId="0" xfId="0" applyFont="1" applyBorder="1" applyAlignment="1" applyProtection="1">
      <alignment horizontal="centerContinuous" vertical="top"/>
    </xf>
    <xf numFmtId="0" fontId="21" fillId="0" borderId="0" xfId="0" applyFont="1" applyBorder="1" applyAlignment="1" applyProtection="1">
      <alignment horizontal="centerContinuous"/>
    </xf>
    <xf numFmtId="0" fontId="21" fillId="2" borderId="9" xfId="0" applyFont="1" applyFill="1" applyBorder="1" applyAlignment="1" applyProtection="1">
      <alignment horizontal="center" vertical="center"/>
    </xf>
    <xf numFmtId="0" fontId="20" fillId="0" borderId="9" xfId="2" applyFont="1" applyFill="1" applyBorder="1" applyAlignment="1" applyProtection="1">
      <alignment horizontal="left"/>
    </xf>
    <xf numFmtId="0" fontId="20" fillId="0" borderId="0" xfId="2" applyFont="1" applyFill="1" applyBorder="1" applyAlignment="1" applyProtection="1">
      <alignment vertical="center"/>
    </xf>
    <xf numFmtId="0" fontId="20" fillId="3" borderId="10" xfId="2" applyFont="1" applyFill="1" applyBorder="1" applyAlignment="1" applyProtection="1">
      <alignment horizontal="centerContinuous" vertical="center"/>
    </xf>
    <xf numFmtId="0" fontId="20" fillId="0" borderId="0" xfId="0" applyFont="1" applyBorder="1" applyAlignment="1" applyProtection="1"/>
    <xf numFmtId="0" fontId="21" fillId="0" borderId="9" xfId="0" applyFont="1" applyBorder="1" applyAlignment="1" applyProtection="1">
      <alignment horizontal="center"/>
    </xf>
    <xf numFmtId="0" fontId="25" fillId="2" borderId="0" xfId="0" applyFont="1" applyFill="1" applyBorder="1" applyProtection="1"/>
    <xf numFmtId="0" fontId="21" fillId="0" borderId="14" xfId="0" applyFont="1" applyBorder="1" applyProtection="1"/>
    <xf numFmtId="0" fontId="21" fillId="0" borderId="15" xfId="0" applyFont="1" applyBorder="1" applyProtection="1"/>
    <xf numFmtId="49" fontId="21" fillId="0" borderId="15" xfId="0" applyNumberFormat="1" applyFont="1" applyBorder="1" applyAlignment="1" applyProtection="1">
      <alignment wrapText="1"/>
    </xf>
    <xf numFmtId="49" fontId="21" fillId="0" borderId="1" xfId="0" applyNumberFormat="1" applyFont="1" applyBorder="1" applyAlignment="1" applyProtection="1">
      <alignment wrapText="1"/>
    </xf>
    <xf numFmtId="49" fontId="21" fillId="0" borderId="0" xfId="0" applyNumberFormat="1" applyFont="1" applyBorder="1" applyAlignment="1" applyProtection="1">
      <alignment wrapText="1"/>
    </xf>
    <xf numFmtId="49" fontId="21" fillId="0" borderId="13" xfId="0" applyNumberFormat="1" applyFont="1" applyBorder="1" applyAlignment="1" applyProtection="1">
      <alignment wrapText="1"/>
    </xf>
    <xf numFmtId="0" fontId="21" fillId="0" borderId="9" xfId="0" applyFont="1" applyBorder="1" applyAlignment="1" applyProtection="1">
      <alignment horizontal="left"/>
    </xf>
    <xf numFmtId="0" fontId="21" fillId="0" borderId="16" xfId="0" applyFont="1" applyBorder="1" applyProtection="1"/>
    <xf numFmtId="0" fontId="21" fillId="0" borderId="16" xfId="0" applyFont="1" applyBorder="1" applyAlignment="1" applyProtection="1">
      <alignment horizontal="left" vertical="center"/>
    </xf>
    <xf numFmtId="0" fontId="21" fillId="0" borderId="17" xfId="0" applyFont="1" applyBorder="1" applyAlignment="1" applyProtection="1">
      <alignment horizontal="left" vertical="center"/>
    </xf>
    <xf numFmtId="0" fontId="21" fillId="0" borderId="14" xfId="0" applyFont="1" applyFill="1" applyBorder="1" applyAlignment="1" applyProtection="1">
      <alignment horizontal="left"/>
    </xf>
    <xf numFmtId="0" fontId="21" fillId="0" borderId="11" xfId="0" applyFont="1" applyFill="1" applyBorder="1" applyAlignment="1" applyProtection="1">
      <alignment horizontal="left"/>
    </xf>
    <xf numFmtId="0" fontId="21" fillId="0" borderId="11" xfId="0" applyFont="1" applyFill="1" applyBorder="1" applyAlignment="1" applyProtection="1"/>
    <xf numFmtId="49" fontId="21" fillId="0" borderId="11" xfId="0" applyNumberFormat="1" applyFont="1" applyFill="1" applyBorder="1" applyAlignment="1" applyProtection="1"/>
    <xf numFmtId="49" fontId="21" fillId="0" borderId="6" xfId="0" applyNumberFormat="1" applyFont="1" applyBorder="1" applyAlignment="1" applyProtection="1">
      <alignment horizontal="center"/>
    </xf>
    <xf numFmtId="0" fontId="21" fillId="0" borderId="9" xfId="0" applyFont="1" applyBorder="1" applyAlignment="1" applyProtection="1">
      <alignment horizontal="centerContinuous"/>
    </xf>
    <xf numFmtId="15" fontId="21" fillId="0" borderId="0" xfId="0" quotePrefix="1" applyNumberFormat="1" applyFont="1" applyBorder="1" applyAlignment="1" applyProtection="1">
      <alignment horizontal="centerContinuous"/>
    </xf>
    <xf numFmtId="0" fontId="21" fillId="0" borderId="9" xfId="0" applyFont="1" applyBorder="1" applyAlignment="1" applyProtection="1"/>
    <xf numFmtId="0" fontId="21" fillId="0" borderId="0" xfId="0" applyFont="1" applyBorder="1" applyAlignment="1" applyProtection="1">
      <alignment vertical="top"/>
    </xf>
    <xf numFmtId="0" fontId="21" fillId="0" borderId="6" xfId="0" applyFont="1" applyBorder="1" applyAlignment="1" applyProtection="1">
      <alignment horizontal="centerContinuous"/>
    </xf>
    <xf numFmtId="0" fontId="21" fillId="2" borderId="9" xfId="0" applyFont="1" applyFill="1" applyBorder="1" applyAlignment="1" applyProtection="1">
      <alignment horizontal="right" vertical="top"/>
    </xf>
    <xf numFmtId="0" fontId="25" fillId="0" borderId="9" xfId="0" applyFont="1" applyBorder="1"/>
    <xf numFmtId="0" fontId="25" fillId="0" borderId="6" xfId="0" applyFont="1" applyBorder="1"/>
    <xf numFmtId="0" fontId="25" fillId="0" borderId="18" xfId="0" applyFont="1" applyBorder="1"/>
    <xf numFmtId="0" fontId="25" fillId="2" borderId="0" xfId="0" applyFont="1" applyFill="1" applyBorder="1" applyAlignment="1" applyProtection="1">
      <alignment vertical="top"/>
    </xf>
    <xf numFmtId="0" fontId="21" fillId="2" borderId="0" xfId="0" applyFont="1" applyFill="1" applyBorder="1" applyAlignment="1" applyProtection="1">
      <alignment vertical="top"/>
    </xf>
    <xf numFmtId="0" fontId="20" fillId="0" borderId="14" xfId="0" applyFont="1" applyBorder="1" applyAlignment="1" applyProtection="1">
      <alignment horizontal="right" vertical="top"/>
    </xf>
    <xf numFmtId="0" fontId="21" fillId="0" borderId="0" xfId="0" applyFont="1" applyBorder="1" applyAlignment="1" applyProtection="1">
      <alignment horizontal="left" vertical="top"/>
    </xf>
    <xf numFmtId="49" fontId="21" fillId="0" borderId="6" xfId="0" quotePrefix="1" applyNumberFormat="1" applyFont="1" applyFill="1" applyBorder="1" applyAlignment="1" applyProtection="1">
      <protection locked="0"/>
    </xf>
    <xf numFmtId="49" fontId="21" fillId="0" borderId="0" xfId="0" applyNumberFormat="1" applyFont="1" applyFill="1" applyBorder="1" applyAlignment="1" applyProtection="1">
      <protection locked="0"/>
    </xf>
    <xf numFmtId="0" fontId="21" fillId="0" borderId="0" xfId="0" applyFont="1" applyFill="1" applyBorder="1" applyAlignment="1" applyProtection="1">
      <alignment horizontal="left" vertical="top"/>
      <protection locked="0"/>
    </xf>
    <xf numFmtId="49" fontId="32" fillId="4" borderId="19" xfId="0" applyNumberFormat="1" applyFont="1" applyFill="1" applyBorder="1" applyAlignment="1" applyProtection="1">
      <alignment horizontal="centerContinuous"/>
      <protection locked="0"/>
    </xf>
    <xf numFmtId="0" fontId="29" fillId="4" borderId="1" xfId="0" applyFont="1" applyFill="1" applyBorder="1" applyProtection="1">
      <protection locked="0"/>
    </xf>
    <xf numFmtId="49" fontId="29" fillId="4" borderId="1" xfId="0" quotePrefix="1" applyNumberFormat="1" applyFont="1" applyFill="1" applyBorder="1" applyAlignment="1" applyProtection="1">
      <protection locked="0"/>
    </xf>
    <xf numFmtId="0" fontId="21" fillId="0" borderId="14" xfId="0" applyFont="1" applyBorder="1" applyAlignment="1" applyProtection="1">
      <alignment horizontal="left"/>
    </xf>
    <xf numFmtId="0" fontId="21" fillId="0" borderId="16" xfId="0" applyFont="1" applyBorder="1" applyAlignment="1" applyProtection="1">
      <alignment horizontal="left"/>
    </xf>
    <xf numFmtId="0" fontId="21" fillId="0" borderId="17" xfId="0" applyFont="1" applyBorder="1" applyAlignment="1" applyProtection="1">
      <alignment horizontal="left"/>
    </xf>
    <xf numFmtId="0" fontId="20" fillId="4" borderId="0" xfId="0" applyFont="1" applyFill="1" applyBorder="1" applyAlignment="1" applyProtection="1"/>
    <xf numFmtId="0" fontId="20" fillId="0" borderId="0" xfId="0" applyFont="1" applyFill="1" applyBorder="1" applyAlignment="1" applyProtection="1"/>
    <xf numFmtId="0" fontId="32" fillId="0" borderId="0" xfId="0" applyFont="1" applyBorder="1" applyProtection="1"/>
    <xf numFmtId="0" fontId="28" fillId="0" borderId="20" xfId="0" applyFont="1" applyBorder="1"/>
    <xf numFmtId="0" fontId="29" fillId="0" borderId="0" xfId="0" applyFont="1" applyFill="1" applyBorder="1" applyAlignment="1" applyProtection="1">
      <alignment horizontal="left"/>
      <protection locked="0"/>
    </xf>
    <xf numFmtId="0" fontId="29" fillId="0" borderId="6" xfId="0" applyFont="1" applyFill="1" applyBorder="1" applyAlignment="1" applyProtection="1">
      <alignment horizontal="left"/>
      <protection locked="0"/>
    </xf>
    <xf numFmtId="0" fontId="25" fillId="0" borderId="9" xfId="0" applyFont="1" applyFill="1" applyBorder="1" applyAlignment="1" applyProtection="1">
      <alignment horizontal="left"/>
    </xf>
    <xf numFmtId="0" fontId="29" fillId="0" borderId="0" xfId="0" applyFont="1" applyFill="1" applyBorder="1" applyAlignment="1" applyProtection="1">
      <alignment horizontal="left"/>
    </xf>
    <xf numFmtId="0" fontId="29" fillId="7" borderId="9" xfId="0" applyFont="1" applyFill="1" applyBorder="1" applyAlignment="1" applyProtection="1">
      <alignment horizontal="left"/>
      <protection locked="0"/>
    </xf>
    <xf numFmtId="0" fontId="29" fillId="7" borderId="0" xfId="0" applyFont="1" applyFill="1" applyBorder="1" applyAlignment="1" applyProtection="1">
      <alignment horizontal="left"/>
      <protection locked="0"/>
    </xf>
    <xf numFmtId="0" fontId="29" fillId="0" borderId="9" xfId="0" applyFont="1" applyBorder="1" applyProtection="1">
      <protection locked="0"/>
    </xf>
    <xf numFmtId="0" fontId="29" fillId="0" borderId="0" xfId="0" applyFont="1" applyBorder="1" applyProtection="1">
      <protection locked="0"/>
    </xf>
    <xf numFmtId="0" fontId="29" fillId="0" borderId="0" xfId="0" applyFont="1" applyBorder="1" applyAlignment="1" applyProtection="1">
      <alignment horizontal="centerContinuous"/>
      <protection locked="0"/>
    </xf>
    <xf numFmtId="0" fontId="29" fillId="0" borderId="21" xfId="0" applyFont="1" applyBorder="1" applyProtection="1">
      <protection locked="0"/>
    </xf>
    <xf numFmtId="0" fontId="29" fillId="0" borderId="3" xfId="0" applyFont="1" applyBorder="1" applyProtection="1">
      <protection locked="0"/>
    </xf>
    <xf numFmtId="0" fontId="29" fillId="0" borderId="0" xfId="0" applyFont="1" applyBorder="1" applyProtection="1"/>
    <xf numFmtId="0" fontId="23" fillId="0" borderId="9" xfId="0" applyFont="1" applyBorder="1" applyAlignment="1" applyProtection="1">
      <alignment horizontal="left"/>
    </xf>
    <xf numFmtId="0" fontId="25" fillId="0" borderId="0" xfId="0" applyFont="1" applyBorder="1" applyAlignment="1" applyProtection="1">
      <alignment horizontal="left"/>
    </xf>
    <xf numFmtId="0" fontId="31" fillId="0" borderId="0" xfId="0" applyFont="1" applyProtection="1"/>
    <xf numFmtId="0" fontId="16" fillId="0" borderId="0" xfId="0" applyFont="1" applyProtection="1"/>
    <xf numFmtId="0" fontId="43" fillId="0" borderId="10" xfId="0" applyFont="1" applyFill="1" applyBorder="1" applyProtection="1"/>
    <xf numFmtId="0" fontId="0" fillId="0" borderId="0" xfId="0" applyProtection="1"/>
    <xf numFmtId="0" fontId="26" fillId="0" borderId="0" xfId="0" applyFont="1" applyAlignment="1" applyProtection="1">
      <alignment horizontal="right"/>
    </xf>
    <xf numFmtId="0" fontId="26" fillId="0" borderId="0" xfId="0" applyFont="1" applyProtection="1"/>
    <xf numFmtId="0" fontId="24" fillId="0" borderId="19" xfId="1" applyBorder="1" applyAlignment="1" applyProtection="1">
      <alignment horizontal="center" vertical="top"/>
    </xf>
    <xf numFmtId="0" fontId="0" fillId="0" borderId="0" xfId="0" applyAlignment="1" applyProtection="1">
      <alignment vertical="top" wrapText="1"/>
    </xf>
    <xf numFmtId="0" fontId="25" fillId="0" borderId="0" xfId="0" applyFont="1" applyAlignment="1" applyProtection="1">
      <alignment vertical="top" wrapText="1"/>
    </xf>
    <xf numFmtId="0" fontId="42" fillId="0" borderId="0" xfId="0" applyFont="1" applyFill="1" applyAlignment="1" applyProtection="1">
      <alignment horizontal="left"/>
    </xf>
    <xf numFmtId="0" fontId="28" fillId="0" borderId="0" xfId="0" applyFont="1" applyBorder="1" applyAlignment="1" applyProtection="1">
      <alignment horizontal="center"/>
    </xf>
    <xf numFmtId="0" fontId="28" fillId="0" borderId="0" xfId="0" applyFont="1" applyBorder="1" applyProtection="1"/>
    <xf numFmtId="0" fontId="28" fillId="0" borderId="0" xfId="0" applyFont="1" applyAlignment="1" applyProtection="1">
      <alignment vertical="center"/>
    </xf>
    <xf numFmtId="0" fontId="28" fillId="0" borderId="0" xfId="0" applyFont="1" applyBorder="1" applyAlignment="1" applyProtection="1">
      <alignment vertical="center"/>
    </xf>
    <xf numFmtId="7" fontId="25" fillId="0" borderId="19" xfId="0" applyNumberFormat="1" applyFont="1" applyBorder="1" applyAlignment="1" applyProtection="1">
      <alignment vertical="center"/>
    </xf>
    <xf numFmtId="7" fontId="25" fillId="0" borderId="0" xfId="0" applyNumberFormat="1" applyFont="1" applyBorder="1" applyAlignment="1" applyProtection="1">
      <alignment vertical="center"/>
    </xf>
    <xf numFmtId="39" fontId="25" fillId="0" borderId="0" xfId="0" applyNumberFormat="1" applyFont="1" applyBorder="1" applyAlignment="1" applyProtection="1">
      <alignment vertical="center"/>
    </xf>
    <xf numFmtId="0" fontId="0" fillId="0" borderId="0" xfId="0" applyAlignment="1" applyProtection="1">
      <alignment wrapText="1"/>
    </xf>
    <xf numFmtId="39" fontId="13" fillId="0" borderId="0" xfId="0" applyNumberFormat="1" applyFont="1" applyBorder="1" applyAlignment="1" applyProtection="1">
      <alignment vertical="center"/>
    </xf>
    <xf numFmtId="0" fontId="13" fillId="0" borderId="0" xfId="0" applyFont="1" applyProtection="1"/>
    <xf numFmtId="0" fontId="25" fillId="0" borderId="2" xfId="0" applyFont="1" applyBorder="1" applyProtection="1"/>
    <xf numFmtId="0" fontId="25" fillId="0" borderId="0" xfId="0" applyFont="1" applyBorder="1" applyProtection="1"/>
    <xf numFmtId="7" fontId="47" fillId="0" borderId="0" xfId="0" applyNumberFormat="1" applyFont="1" applyFill="1" applyBorder="1" applyAlignment="1" applyProtection="1">
      <alignment vertical="center"/>
    </xf>
    <xf numFmtId="7" fontId="45" fillId="0" borderId="0" xfId="0" applyNumberFormat="1" applyFont="1" applyFill="1" applyProtection="1"/>
    <xf numFmtId="0" fontId="25" fillId="0" borderId="0" xfId="0" applyFont="1" applyBorder="1" applyAlignment="1" applyProtection="1"/>
    <xf numFmtId="170" fontId="25" fillId="0" borderId="19" xfId="0" applyNumberFormat="1" applyFont="1" applyBorder="1" applyAlignment="1" applyProtection="1">
      <alignment vertical="center"/>
    </xf>
    <xf numFmtId="0" fontId="25" fillId="0" borderId="0" xfId="0" quotePrefix="1" applyFont="1" applyProtection="1"/>
    <xf numFmtId="0" fontId="13" fillId="0" borderId="0" xfId="0" applyFont="1" applyAlignment="1" applyProtection="1">
      <alignment wrapText="1"/>
    </xf>
    <xf numFmtId="0" fontId="0" fillId="0" borderId="0" xfId="0" applyAlignment="1" applyProtection="1"/>
    <xf numFmtId="0" fontId="27" fillId="0" borderId="0" xfId="0" applyFont="1" applyBorder="1" applyAlignment="1" applyProtection="1">
      <alignment horizontal="center"/>
    </xf>
    <xf numFmtId="0" fontId="27" fillId="0" borderId="0" xfId="0" applyFont="1" applyBorder="1" applyAlignment="1" applyProtection="1">
      <alignment horizontal="left"/>
    </xf>
    <xf numFmtId="0" fontId="34" fillId="0" borderId="0" xfId="0" applyFont="1" applyBorder="1" applyAlignment="1" applyProtection="1"/>
    <xf numFmtId="3" fontId="26" fillId="0" borderId="0" xfId="0" applyNumberFormat="1" applyFont="1" applyProtection="1"/>
    <xf numFmtId="3" fontId="27" fillId="0" borderId="0" xfId="0" applyNumberFormat="1" applyFont="1" applyProtection="1"/>
    <xf numFmtId="0" fontId="25" fillId="0" borderId="0" xfId="0" applyFont="1" applyAlignment="1" applyProtection="1">
      <alignment vertical="top"/>
    </xf>
    <xf numFmtId="10" fontId="29" fillId="6" borderId="19" xfId="0" applyNumberFormat="1" applyFont="1" applyFill="1" applyBorder="1" applyProtection="1">
      <protection locked="0"/>
    </xf>
    <xf numFmtId="164" fontId="12" fillId="0" borderId="19" xfId="0" applyNumberFormat="1" applyFont="1" applyBorder="1" applyProtection="1"/>
    <xf numFmtId="7" fontId="12" fillId="0" borderId="19" xfId="0" applyNumberFormat="1" applyFont="1" applyBorder="1" applyProtection="1"/>
    <xf numFmtId="10" fontId="12" fillId="0" borderId="19" xfId="0" applyNumberFormat="1" applyFont="1" applyBorder="1" applyProtection="1"/>
    <xf numFmtId="7" fontId="12" fillId="0" borderId="30" xfId="0" applyNumberFormat="1" applyFont="1" applyBorder="1" applyProtection="1"/>
    <xf numFmtId="0" fontId="28" fillId="8" borderId="19" xfId="0" applyFont="1" applyFill="1" applyBorder="1" applyAlignment="1" applyProtection="1">
      <alignment horizontal="center" vertical="center"/>
    </xf>
    <xf numFmtId="7" fontId="12" fillId="0" borderId="33" xfId="0" applyNumberFormat="1" applyFont="1" applyBorder="1" applyProtection="1"/>
    <xf numFmtId="164" fontId="12" fillId="0" borderId="31" xfId="0" applyNumberFormat="1" applyFont="1" applyBorder="1" applyProtection="1"/>
    <xf numFmtId="7" fontId="12" fillId="0" borderId="31" xfId="0" applyNumberFormat="1" applyFont="1" applyBorder="1" applyProtection="1"/>
    <xf numFmtId="0" fontId="28" fillId="5" borderId="19" xfId="0" applyFont="1" applyFill="1" applyBorder="1" applyAlignment="1" applyProtection="1">
      <alignment horizontal="center"/>
    </xf>
    <xf numFmtId="166" fontId="28" fillId="8" borderId="19" xfId="0" applyNumberFormat="1" applyFont="1" applyFill="1" applyBorder="1" applyAlignment="1" applyProtection="1">
      <alignment vertical="center"/>
    </xf>
    <xf numFmtId="0" fontId="28" fillId="8" borderId="19" xfId="0" applyFont="1" applyFill="1" applyBorder="1" applyAlignment="1" applyProtection="1">
      <alignment horizontal="right" vertical="center"/>
    </xf>
    <xf numFmtId="7" fontId="14" fillId="5" borderId="19" xfId="0" applyNumberFormat="1" applyFont="1" applyFill="1" applyBorder="1" applyAlignment="1" applyProtection="1">
      <alignment vertical="center"/>
    </xf>
    <xf numFmtId="7" fontId="28" fillId="5" borderId="19" xfId="0" applyNumberFormat="1" applyFont="1" applyFill="1" applyBorder="1" applyAlignment="1" applyProtection="1">
      <alignment vertical="center"/>
    </xf>
    <xf numFmtId="0" fontId="39" fillId="5" borderId="19" xfId="0" applyFont="1" applyFill="1" applyBorder="1" applyAlignment="1" applyProtection="1">
      <alignment horizontal="center"/>
    </xf>
    <xf numFmtId="0" fontId="28" fillId="5" borderId="19" xfId="0" applyFont="1" applyFill="1" applyBorder="1" applyAlignment="1" applyProtection="1">
      <alignment horizontal="center" vertical="center"/>
    </xf>
    <xf numFmtId="0" fontId="28" fillId="8" borderId="33" xfId="0" applyFont="1" applyFill="1" applyBorder="1" applyAlignment="1" applyProtection="1">
      <alignment horizontal="right" vertical="center"/>
    </xf>
    <xf numFmtId="10" fontId="12" fillId="8" borderId="19" xfId="0" applyNumberFormat="1" applyFont="1" applyFill="1" applyBorder="1" applyProtection="1"/>
    <xf numFmtId="7" fontId="12" fillId="8" borderId="19" xfId="0" applyNumberFormat="1" applyFont="1" applyFill="1" applyBorder="1" applyProtection="1"/>
    <xf numFmtId="7" fontId="29" fillId="6" borderId="19" xfId="0" applyNumberFormat="1" applyFont="1" applyFill="1" applyBorder="1" applyProtection="1">
      <protection locked="0"/>
    </xf>
    <xf numFmtId="0" fontId="11" fillId="12" borderId="19" xfId="0" applyFont="1" applyFill="1" applyBorder="1" applyAlignment="1" applyProtection="1">
      <alignment horizontal="right" vertical="top"/>
    </xf>
    <xf numFmtId="7" fontId="11" fillId="0" borderId="19" xfId="0" applyNumberFormat="1" applyFont="1" applyBorder="1" applyProtection="1"/>
    <xf numFmtId="164" fontId="29" fillId="6" borderId="19" xfId="0" applyNumberFormat="1" applyFont="1" applyFill="1" applyBorder="1" applyProtection="1">
      <protection locked="0"/>
    </xf>
    <xf numFmtId="164" fontId="11" fillId="0" borderId="19" xfId="0" applyNumberFormat="1" applyFont="1" applyBorder="1" applyProtection="1"/>
    <xf numFmtId="7" fontId="11" fillId="0" borderId="0" xfId="0" applyNumberFormat="1" applyFont="1" applyProtection="1"/>
    <xf numFmtId="7" fontId="29" fillId="6" borderId="31" xfId="0" applyNumberFormat="1" applyFont="1" applyFill="1" applyBorder="1" applyProtection="1">
      <protection locked="0"/>
    </xf>
    <xf numFmtId="7" fontId="11" fillId="0" borderId="31" xfId="0" applyNumberFormat="1" applyFont="1" applyBorder="1" applyProtection="1"/>
    <xf numFmtId="0" fontId="16" fillId="0" borderId="19" xfId="0" applyFont="1" applyBorder="1" applyProtection="1"/>
    <xf numFmtId="0" fontId="25" fillId="0" borderId="0" xfId="0" applyFont="1" applyFill="1" applyAlignment="1" applyProtection="1">
      <alignment vertical="center"/>
    </xf>
    <xf numFmtId="0" fontId="25" fillId="0" borderId="0" xfId="0" applyFont="1" applyAlignment="1" applyProtection="1">
      <alignment vertical="center"/>
    </xf>
    <xf numFmtId="0" fontId="25" fillId="0" borderId="0" xfId="0" applyFont="1" applyBorder="1" applyAlignment="1" applyProtection="1">
      <alignment vertical="center"/>
    </xf>
    <xf numFmtId="0" fontId="28" fillId="8" borderId="33" xfId="0" applyFont="1" applyFill="1" applyBorder="1" applyAlignment="1" applyProtection="1">
      <alignment vertical="center"/>
    </xf>
    <xf numFmtId="0" fontId="28" fillId="8" borderId="32" xfId="0" applyFont="1" applyFill="1" applyBorder="1" applyAlignment="1" applyProtection="1">
      <alignment vertical="center"/>
    </xf>
    <xf numFmtId="0" fontId="12" fillId="11" borderId="22" xfId="0" applyFont="1" applyFill="1" applyBorder="1" applyProtection="1"/>
    <xf numFmtId="0" fontId="12" fillId="11" borderId="7" xfId="0" applyFont="1" applyFill="1" applyBorder="1" applyProtection="1"/>
    <xf numFmtId="0" fontId="12" fillId="11" borderId="23" xfId="0" applyFont="1" applyFill="1" applyBorder="1" applyProtection="1"/>
    <xf numFmtId="0" fontId="12" fillId="0" borderId="0" xfId="0" applyFont="1" applyFill="1" applyBorder="1" applyProtection="1"/>
    <xf numFmtId="0" fontId="12" fillId="0" borderId="0" xfId="0" applyFont="1" applyBorder="1" applyProtection="1"/>
    <xf numFmtId="0" fontId="12" fillId="11" borderId="19" xfId="0" applyFont="1" applyFill="1" applyBorder="1" applyProtection="1"/>
    <xf numFmtId="0" fontId="12" fillId="8" borderId="22" xfId="0" applyFont="1" applyFill="1" applyBorder="1" applyProtection="1"/>
    <xf numFmtId="0" fontId="12" fillId="8" borderId="7" xfId="0" applyFont="1" applyFill="1" applyBorder="1" applyProtection="1"/>
    <xf numFmtId="0" fontId="12" fillId="8" borderId="23" xfId="0" applyFont="1" applyFill="1" applyBorder="1" applyProtection="1"/>
    <xf numFmtId="0" fontId="12" fillId="8" borderId="19" xfId="0" applyFont="1" applyFill="1" applyBorder="1" applyProtection="1"/>
    <xf numFmtId="0" fontId="12" fillId="0" borderId="19" xfId="0" applyFont="1" applyBorder="1" applyProtection="1"/>
    <xf numFmtId="0" fontId="25" fillId="0" borderId="0" xfId="0" applyFont="1" applyFill="1" applyBorder="1" applyProtection="1"/>
    <xf numFmtId="0" fontId="25" fillId="0" borderId="0" xfId="0" applyFont="1" applyFill="1" applyProtection="1"/>
    <xf numFmtId="10" fontId="29" fillId="8" borderId="22" xfId="0" applyNumberFormat="1" applyFont="1" applyFill="1" applyBorder="1" applyProtection="1"/>
    <xf numFmtId="10" fontId="29" fillId="8" borderId="7" xfId="0" applyNumberFormat="1" applyFont="1" applyFill="1" applyBorder="1" applyProtection="1"/>
    <xf numFmtId="10" fontId="29" fillId="8" borderId="23" xfId="0" applyNumberFormat="1" applyFont="1" applyFill="1" applyBorder="1" applyProtection="1"/>
    <xf numFmtId="0" fontId="31" fillId="0" borderId="19" xfId="0" applyFont="1" applyBorder="1" applyProtection="1"/>
    <xf numFmtId="168" fontId="12" fillId="0" borderId="19" xfId="0" applyNumberFormat="1" applyFont="1" applyFill="1" applyBorder="1" applyProtection="1"/>
    <xf numFmtId="7" fontId="12" fillId="8" borderId="22" xfId="0" applyNumberFormat="1" applyFont="1" applyFill="1" applyBorder="1" applyProtection="1"/>
    <xf numFmtId="7" fontId="12" fillId="8" borderId="7" xfId="0" applyNumberFormat="1" applyFont="1" applyFill="1" applyBorder="1" applyProtection="1"/>
    <xf numFmtId="7" fontId="12" fillId="8" borderId="23" xfId="0" applyNumberFormat="1" applyFont="1" applyFill="1" applyBorder="1" applyProtection="1"/>
    <xf numFmtId="0" fontId="28" fillId="0" borderId="19" xfId="0" applyFont="1" applyBorder="1" applyProtection="1"/>
    <xf numFmtId="168" fontId="12" fillId="0" borderId="31" xfId="0" applyNumberFormat="1" applyFont="1" applyFill="1" applyBorder="1" applyProtection="1"/>
    <xf numFmtId="0" fontId="28" fillId="5" borderId="19" xfId="0" applyFont="1" applyFill="1" applyBorder="1" applyProtection="1"/>
    <xf numFmtId="0" fontId="12" fillId="5" borderId="19" xfId="0" applyFont="1" applyFill="1" applyBorder="1" applyProtection="1"/>
    <xf numFmtId="7" fontId="12" fillId="5" borderId="31" xfId="0" applyNumberFormat="1" applyFont="1" applyFill="1" applyBorder="1" applyProtection="1"/>
    <xf numFmtId="0" fontId="38" fillId="5" borderId="22" xfId="0" applyFont="1" applyFill="1" applyBorder="1" applyProtection="1"/>
    <xf numFmtId="0" fontId="25" fillId="5" borderId="7" xfId="0" applyFont="1" applyFill="1" applyBorder="1" applyProtection="1"/>
    <xf numFmtId="0" fontId="25" fillId="5" borderId="23" xfId="0" applyFont="1" applyFill="1" applyBorder="1" applyProtection="1"/>
    <xf numFmtId="0" fontId="31" fillId="5" borderId="22" xfId="0" applyFont="1" applyFill="1" applyBorder="1" applyAlignment="1" applyProtection="1"/>
    <xf numFmtId="0" fontId="25" fillId="5" borderId="7" xfId="0" applyFont="1" applyFill="1" applyBorder="1" applyAlignment="1" applyProtection="1">
      <alignment vertical="top" wrapText="1"/>
    </xf>
    <xf numFmtId="0" fontId="25" fillId="5" borderId="23" xfId="0" applyFont="1" applyFill="1" applyBorder="1" applyAlignment="1" applyProtection="1">
      <alignment vertical="top" wrapText="1"/>
    </xf>
    <xf numFmtId="0" fontId="25" fillId="0" borderId="11" xfId="0" applyFont="1" applyBorder="1" applyProtection="1"/>
    <xf numFmtId="0" fontId="25" fillId="11" borderId="22" xfId="0" applyFont="1" applyFill="1" applyBorder="1" applyProtection="1"/>
    <xf numFmtId="0" fontId="25" fillId="11" borderId="7" xfId="0" applyFont="1" applyFill="1" applyBorder="1" applyProtection="1"/>
    <xf numFmtId="0" fontId="25" fillId="11" borderId="23" xfId="0" applyFont="1" applyFill="1" applyBorder="1" applyProtection="1"/>
    <xf numFmtId="0" fontId="25" fillId="11" borderId="19" xfId="0" applyFont="1" applyFill="1" applyBorder="1" applyProtection="1"/>
    <xf numFmtId="0" fontId="25" fillId="8" borderId="16" xfId="0" applyFont="1" applyFill="1" applyBorder="1" applyProtection="1"/>
    <xf numFmtId="0" fontId="25" fillId="8" borderId="11" xfId="0" applyFont="1" applyFill="1" applyBorder="1" applyProtection="1"/>
    <xf numFmtId="0" fontId="25" fillId="8" borderId="17" xfId="0" applyFont="1" applyFill="1" applyBorder="1" applyProtection="1"/>
    <xf numFmtId="0" fontId="25" fillId="8" borderId="19" xfId="0" applyFont="1" applyFill="1" applyBorder="1" applyProtection="1"/>
    <xf numFmtId="0" fontId="11" fillId="0" borderId="19" xfId="0" applyFont="1" applyBorder="1" applyProtection="1"/>
    <xf numFmtId="0" fontId="11" fillId="0" borderId="0" xfId="0" applyFont="1" applyProtection="1"/>
    <xf numFmtId="0" fontId="29" fillId="12" borderId="22" xfId="0" applyFont="1" applyFill="1" applyBorder="1" applyAlignment="1" applyProtection="1">
      <alignment vertical="top"/>
    </xf>
    <xf numFmtId="0" fontId="29" fillId="12" borderId="7" xfId="0" applyFont="1" applyFill="1" applyBorder="1" applyAlignment="1" applyProtection="1">
      <alignment vertical="top"/>
    </xf>
    <xf numFmtId="0" fontId="29" fillId="12" borderId="23" xfId="0" applyFont="1" applyFill="1" applyBorder="1" applyAlignment="1" applyProtection="1">
      <alignment vertical="top"/>
    </xf>
    <xf numFmtId="0" fontId="11" fillId="12" borderId="19" xfId="0" applyFont="1" applyFill="1" applyBorder="1" applyProtection="1"/>
    <xf numFmtId="0" fontId="11" fillId="8" borderId="22" xfId="0" applyFont="1" applyFill="1" applyBorder="1" applyProtection="1"/>
    <xf numFmtId="0" fontId="11" fillId="8" borderId="7" xfId="0" applyFont="1" applyFill="1" applyBorder="1" applyProtection="1"/>
    <xf numFmtId="0" fontId="11" fillId="8" borderId="23" xfId="0" applyFont="1" applyFill="1" applyBorder="1" applyProtection="1"/>
    <xf numFmtId="0" fontId="11" fillId="8" borderId="19" xfId="0" applyFont="1" applyFill="1" applyBorder="1" applyProtection="1"/>
    <xf numFmtId="0" fontId="29" fillId="12" borderId="19" xfId="0" applyFont="1" applyFill="1" applyBorder="1" applyAlignment="1" applyProtection="1">
      <alignment vertical="top"/>
    </xf>
    <xf numFmtId="0" fontId="36" fillId="0" borderId="0" xfId="0" applyFont="1" applyProtection="1"/>
    <xf numFmtId="7" fontId="11" fillId="8" borderId="22" xfId="0" applyNumberFormat="1" applyFont="1" applyFill="1" applyBorder="1" applyProtection="1"/>
    <xf numFmtId="7" fontId="11" fillId="8" borderId="7" xfId="0" applyNumberFormat="1" applyFont="1" applyFill="1" applyBorder="1" applyProtection="1"/>
    <xf numFmtId="7" fontId="11" fillId="8" borderId="23" xfId="0" applyNumberFormat="1" applyFont="1" applyFill="1" applyBorder="1" applyProtection="1"/>
    <xf numFmtId="7" fontId="11" fillId="8" borderId="19" xfId="0" applyNumberFormat="1" applyFont="1" applyFill="1" applyBorder="1" applyProtection="1"/>
    <xf numFmtId="0" fontId="29" fillId="12" borderId="16" xfId="0" applyFont="1" applyFill="1" applyBorder="1" applyAlignment="1" applyProtection="1">
      <alignment vertical="top"/>
    </xf>
    <xf numFmtId="0" fontId="29" fillId="12" borderId="11" xfId="0" applyFont="1" applyFill="1" applyBorder="1" applyAlignment="1" applyProtection="1">
      <alignment vertical="top"/>
    </xf>
    <xf numFmtId="0" fontId="29" fillId="12" borderId="17" xfId="0" applyFont="1" applyFill="1" applyBorder="1" applyAlignment="1" applyProtection="1">
      <alignment vertical="top"/>
    </xf>
    <xf numFmtId="0" fontId="11" fillId="11" borderId="22" xfId="0" applyFont="1" applyFill="1" applyBorder="1" applyProtection="1"/>
    <xf numFmtId="0" fontId="11" fillId="11" borderId="7" xfId="0" applyFont="1" applyFill="1" applyBorder="1" applyProtection="1"/>
    <xf numFmtId="0" fontId="11" fillId="11" borderId="23" xfId="0" applyFont="1" applyFill="1" applyBorder="1" applyProtection="1"/>
    <xf numFmtId="0" fontId="11" fillId="11" borderId="19" xfId="0" applyFont="1" applyFill="1" applyBorder="1" applyProtection="1"/>
    <xf numFmtId="0" fontId="11" fillId="0" borderId="0" xfId="0" applyFont="1" applyBorder="1" applyProtection="1"/>
    <xf numFmtId="7" fontId="11" fillId="0" borderId="0" xfId="0" applyNumberFormat="1" applyFont="1" applyBorder="1" applyProtection="1"/>
    <xf numFmtId="0" fontId="11" fillId="8" borderId="11" xfId="0" applyFont="1" applyFill="1" applyBorder="1" applyProtection="1"/>
    <xf numFmtId="0" fontId="11" fillId="8" borderId="17" xfId="0" applyFont="1" applyFill="1" applyBorder="1" applyProtection="1"/>
    <xf numFmtId="7" fontId="11" fillId="0" borderId="33" xfId="0" applyNumberFormat="1" applyFont="1" applyBorder="1" applyProtection="1"/>
    <xf numFmtId="0" fontId="11" fillId="8" borderId="33" xfId="0" applyFont="1" applyFill="1" applyBorder="1" applyProtection="1"/>
    <xf numFmtId="164" fontId="16" fillId="8" borderId="19" xfId="0" applyNumberFormat="1" applyFont="1" applyFill="1" applyBorder="1" applyProtection="1"/>
    <xf numFmtId="164" fontId="16" fillId="0" borderId="0" xfId="0" applyNumberFormat="1" applyFont="1" applyProtection="1"/>
    <xf numFmtId="164" fontId="16" fillId="8" borderId="33" xfId="0" applyNumberFormat="1" applyFont="1" applyFill="1" applyBorder="1" applyProtection="1"/>
    <xf numFmtId="8" fontId="16" fillId="11" borderId="22" xfId="0" applyNumberFormat="1" applyFont="1" applyFill="1" applyBorder="1" applyProtection="1"/>
    <xf numFmtId="8" fontId="16" fillId="11" borderId="7" xfId="0" applyNumberFormat="1" applyFont="1" applyFill="1" applyBorder="1" applyProtection="1"/>
    <xf numFmtId="8" fontId="16" fillId="11" borderId="23" xfId="0" applyNumberFormat="1" applyFont="1" applyFill="1" applyBorder="1" applyProtection="1"/>
    <xf numFmtId="8" fontId="16" fillId="0" borderId="0" xfId="0" applyNumberFormat="1" applyFont="1" applyProtection="1"/>
    <xf numFmtId="168" fontId="16" fillId="8" borderId="31" xfId="0" applyNumberFormat="1" applyFont="1" applyFill="1" applyBorder="1" applyProtection="1"/>
    <xf numFmtId="168" fontId="16" fillId="0" borderId="0" xfId="0" applyNumberFormat="1" applyFont="1" applyProtection="1"/>
    <xf numFmtId="8" fontId="16" fillId="8" borderId="33" xfId="0" applyNumberFormat="1" applyFont="1" applyFill="1" applyBorder="1" applyProtection="1"/>
    <xf numFmtId="8" fontId="16" fillId="8" borderId="19" xfId="0" applyNumberFormat="1" applyFont="1" applyFill="1" applyBorder="1" applyProtection="1"/>
    <xf numFmtId="0" fontId="11" fillId="0" borderId="0" xfId="0" quotePrefix="1" applyFont="1" applyAlignment="1" applyProtection="1">
      <alignment horizontal="center" vertical="center"/>
    </xf>
    <xf numFmtId="8" fontId="25" fillId="8" borderId="19" xfId="0" applyNumberFormat="1" applyFont="1" applyFill="1" applyBorder="1" applyProtection="1"/>
    <xf numFmtId="7" fontId="16" fillId="0" borderId="0" xfId="0" applyNumberFormat="1" applyFont="1" applyProtection="1"/>
    <xf numFmtId="0" fontId="25" fillId="0" borderId="34" xfId="0" applyFont="1" applyBorder="1" applyProtection="1"/>
    <xf numFmtId="0" fontId="25" fillId="0" borderId="35" xfId="0" applyFont="1" applyBorder="1" applyProtection="1"/>
    <xf numFmtId="7" fontId="10" fillId="0" borderId="0" xfId="0" applyNumberFormat="1" applyFont="1" applyFill="1" applyProtection="1"/>
    <xf numFmtId="10" fontId="10" fillId="8" borderId="19" xfId="0" applyNumberFormat="1" applyFont="1" applyFill="1" applyBorder="1" applyProtection="1"/>
    <xf numFmtId="7" fontId="10" fillId="0" borderId="19" xfId="0" applyNumberFormat="1" applyFont="1" applyBorder="1" applyProtection="1"/>
    <xf numFmtId="10" fontId="10" fillId="0" borderId="19" xfId="0" applyNumberFormat="1" applyFont="1" applyBorder="1" applyProtection="1"/>
    <xf numFmtId="164" fontId="10" fillId="0" borderId="19" xfId="0" applyNumberFormat="1" applyFont="1" applyBorder="1" applyProtection="1"/>
    <xf numFmtId="7" fontId="10" fillId="5" borderId="31" xfId="0" applyNumberFormat="1" applyFont="1" applyFill="1" applyBorder="1" applyProtection="1"/>
    <xf numFmtId="7" fontId="10" fillId="0" borderId="30" xfId="0" applyNumberFormat="1" applyFont="1" applyBorder="1" applyProtection="1"/>
    <xf numFmtId="0" fontId="10" fillId="12" borderId="19" xfId="0" applyFont="1" applyFill="1" applyBorder="1" applyAlignment="1" applyProtection="1">
      <alignment horizontal="right" vertical="top"/>
    </xf>
    <xf numFmtId="0" fontId="10" fillId="12" borderId="31" xfId="0" applyFont="1" applyFill="1" applyBorder="1" applyAlignment="1" applyProtection="1">
      <alignment horizontal="right" vertical="top"/>
    </xf>
    <xf numFmtId="7" fontId="10" fillId="0" borderId="31" xfId="0" applyNumberFormat="1" applyFont="1" applyBorder="1" applyProtection="1"/>
    <xf numFmtId="0" fontId="10" fillId="0" borderId="19" xfId="0" applyFont="1" applyBorder="1" applyProtection="1"/>
    <xf numFmtId="0" fontId="10" fillId="0" borderId="0" xfId="0" applyFont="1" applyBorder="1" applyProtection="1"/>
    <xf numFmtId="0" fontId="25" fillId="0" borderId="0" xfId="0" applyFont="1" applyBorder="1" applyAlignment="1" applyProtection="1">
      <alignment horizontal="center"/>
    </xf>
    <xf numFmtId="0" fontId="28" fillId="11" borderId="22" xfId="0" applyFont="1" applyFill="1" applyBorder="1" applyAlignment="1" applyProtection="1">
      <alignment horizontal="left" vertical="center"/>
    </xf>
    <xf numFmtId="0" fontId="28" fillId="11" borderId="23" xfId="0" applyFont="1" applyFill="1" applyBorder="1" applyAlignment="1" applyProtection="1">
      <alignment horizontal="left" vertical="center"/>
    </xf>
    <xf numFmtId="0" fontId="10" fillId="0" borderId="0" xfId="0" applyFont="1" applyProtection="1"/>
    <xf numFmtId="0" fontId="10" fillId="11" borderId="22" xfId="0" applyFont="1" applyFill="1" applyBorder="1" applyProtection="1"/>
    <xf numFmtId="0" fontId="10" fillId="11" borderId="7" xfId="0" applyFont="1" applyFill="1" applyBorder="1" applyProtection="1"/>
    <xf numFmtId="0" fontId="10" fillId="11" borderId="23" xfId="0" applyFont="1" applyFill="1" applyBorder="1" applyProtection="1"/>
    <xf numFmtId="0" fontId="10" fillId="0" borderId="0" xfId="0" applyFont="1" applyFill="1" applyProtection="1"/>
    <xf numFmtId="0" fontId="10" fillId="11" borderId="19" xfId="0" applyFont="1" applyFill="1" applyBorder="1" applyProtection="1"/>
    <xf numFmtId="0" fontId="10" fillId="8" borderId="22" xfId="0" applyFont="1" applyFill="1" applyBorder="1" applyProtection="1"/>
    <xf numFmtId="0" fontId="10" fillId="8" borderId="7" xfId="0" applyFont="1" applyFill="1" applyBorder="1" applyProtection="1"/>
    <xf numFmtId="0" fontId="10" fillId="8" borderId="23" xfId="0" applyFont="1" applyFill="1" applyBorder="1" applyProtection="1"/>
    <xf numFmtId="0" fontId="10" fillId="8" borderId="19" xfId="0" applyFont="1" applyFill="1" applyBorder="1" applyProtection="1"/>
    <xf numFmtId="164" fontId="10" fillId="0" borderId="0" xfId="0" applyNumberFormat="1" applyFont="1" applyFill="1" applyProtection="1"/>
    <xf numFmtId="10" fontId="29" fillId="0" borderId="0" xfId="0" applyNumberFormat="1" applyFont="1" applyFill="1" applyProtection="1"/>
    <xf numFmtId="168" fontId="10" fillId="0" borderId="19" xfId="0" applyNumberFormat="1" applyFont="1" applyFill="1" applyBorder="1" applyProtection="1"/>
    <xf numFmtId="168" fontId="10" fillId="0" borderId="0" xfId="0" applyNumberFormat="1" applyFont="1" applyFill="1" applyProtection="1"/>
    <xf numFmtId="0" fontId="28" fillId="0" borderId="0" xfId="0" applyFont="1" applyFill="1" applyProtection="1"/>
    <xf numFmtId="0" fontId="10" fillId="8" borderId="11" xfId="0" applyFont="1" applyFill="1" applyBorder="1" applyProtection="1"/>
    <xf numFmtId="0" fontId="10" fillId="8" borderId="17" xfId="0" applyFont="1" applyFill="1" applyBorder="1" applyProtection="1"/>
    <xf numFmtId="0" fontId="10" fillId="8" borderId="33" xfId="0" applyFont="1" applyFill="1" applyBorder="1" applyProtection="1"/>
    <xf numFmtId="0" fontId="10" fillId="12" borderId="19" xfId="0" applyFont="1" applyFill="1" applyBorder="1" applyProtection="1"/>
    <xf numFmtId="7" fontId="10" fillId="0" borderId="33" xfId="0" applyNumberFormat="1" applyFont="1" applyBorder="1" applyProtection="1"/>
    <xf numFmtId="0" fontId="10" fillId="0" borderId="19" xfId="0" applyFont="1" applyBorder="1" applyAlignment="1" applyProtection="1"/>
    <xf numFmtId="0" fontId="10" fillId="0" borderId="33" xfId="0" applyFont="1" applyBorder="1" applyProtection="1"/>
    <xf numFmtId="7" fontId="10" fillId="8" borderId="22" xfId="0" applyNumberFormat="1" applyFont="1" applyFill="1" applyBorder="1" applyProtection="1"/>
    <xf numFmtId="7" fontId="10" fillId="8" borderId="7" xfId="0" applyNumberFormat="1" applyFont="1" applyFill="1" applyBorder="1" applyProtection="1"/>
    <xf numFmtId="7" fontId="10" fillId="8" borderId="23" xfId="0" applyNumberFormat="1" applyFont="1" applyFill="1" applyBorder="1" applyProtection="1"/>
    <xf numFmtId="7" fontId="10" fillId="8" borderId="11" xfId="0" applyNumberFormat="1" applyFont="1" applyFill="1" applyBorder="1" applyProtection="1"/>
    <xf numFmtId="7" fontId="10" fillId="8" borderId="17" xfId="0" applyNumberFormat="1" applyFont="1" applyFill="1" applyBorder="1" applyProtection="1"/>
    <xf numFmtId="7" fontId="10" fillId="8" borderId="33" xfId="0" applyNumberFormat="1" applyFont="1" applyFill="1" applyBorder="1" applyProtection="1"/>
    <xf numFmtId="7" fontId="10" fillId="0" borderId="0" xfId="0" applyNumberFormat="1" applyFont="1" applyProtection="1"/>
    <xf numFmtId="164" fontId="10" fillId="8" borderId="19" xfId="0" applyNumberFormat="1" applyFont="1" applyFill="1" applyBorder="1" applyProtection="1"/>
    <xf numFmtId="164" fontId="10" fillId="0" borderId="0" xfId="0" applyNumberFormat="1" applyFont="1" applyProtection="1"/>
    <xf numFmtId="8" fontId="10" fillId="8" borderId="19" xfId="0" applyNumberFormat="1" applyFont="1" applyFill="1" applyBorder="1" applyProtection="1"/>
    <xf numFmtId="8" fontId="10" fillId="0" borderId="0" xfId="0" applyNumberFormat="1" applyFont="1" applyProtection="1"/>
    <xf numFmtId="8" fontId="10" fillId="0" borderId="0" xfId="0" applyNumberFormat="1" applyFont="1" applyBorder="1" applyProtection="1"/>
    <xf numFmtId="7" fontId="10" fillId="8" borderId="19" xfId="0" applyNumberFormat="1" applyFont="1" applyFill="1" applyBorder="1" applyProtection="1"/>
    <xf numFmtId="0" fontId="10" fillId="0" borderId="0" xfId="0" quotePrefix="1" applyFont="1" applyAlignment="1" applyProtection="1">
      <alignment horizontal="center" vertical="center"/>
    </xf>
    <xf numFmtId="0" fontId="10" fillId="0" borderId="35" xfId="0" applyFont="1" applyBorder="1" applyProtection="1"/>
    <xf numFmtId="0" fontId="10" fillId="0" borderId="0" xfId="0" quotePrefix="1" applyFont="1" applyProtection="1"/>
    <xf numFmtId="0" fontId="28" fillId="8" borderId="19" xfId="0" applyFont="1" applyFill="1" applyBorder="1" applyAlignment="1" applyProtection="1">
      <alignment vertical="center"/>
    </xf>
    <xf numFmtId="0" fontId="9" fillId="0" borderId="0" xfId="0" applyFont="1" applyProtection="1"/>
    <xf numFmtId="7" fontId="9" fillId="0" borderId="0" xfId="0" applyNumberFormat="1" applyFont="1" applyFill="1" applyProtection="1"/>
    <xf numFmtId="164" fontId="9" fillId="0" borderId="19" xfId="0" applyNumberFormat="1" applyFont="1" applyBorder="1" applyProtection="1"/>
    <xf numFmtId="7" fontId="9" fillId="0" borderId="19" xfId="0" applyNumberFormat="1" applyFont="1" applyBorder="1" applyProtection="1"/>
    <xf numFmtId="10" fontId="9" fillId="0" borderId="19" xfId="0" applyNumberFormat="1" applyFont="1" applyBorder="1" applyProtection="1"/>
    <xf numFmtId="7" fontId="9" fillId="0" borderId="33" xfId="0" applyNumberFormat="1" applyFont="1" applyBorder="1" applyProtection="1"/>
    <xf numFmtId="10" fontId="9" fillId="8" borderId="19" xfId="0" applyNumberFormat="1" applyFont="1" applyFill="1" applyBorder="1" applyProtection="1"/>
    <xf numFmtId="7" fontId="9" fillId="8" borderId="19" xfId="0" applyNumberFormat="1" applyFont="1" applyFill="1" applyBorder="1" applyProtection="1"/>
    <xf numFmtId="7" fontId="9" fillId="0" borderId="30" xfId="0" applyNumberFormat="1" applyFont="1" applyFill="1" applyBorder="1" applyProtection="1"/>
    <xf numFmtId="7" fontId="9" fillId="0" borderId="30" xfId="0" applyNumberFormat="1" applyFont="1" applyBorder="1" applyProtection="1"/>
    <xf numFmtId="0" fontId="25" fillId="0" borderId="0" xfId="0" applyFont="1" applyFill="1" applyBorder="1" applyAlignment="1" applyProtection="1">
      <alignment vertical="center"/>
    </xf>
    <xf numFmtId="0" fontId="9" fillId="12" borderId="23" xfId="0" applyFont="1" applyFill="1" applyBorder="1" applyAlignment="1" applyProtection="1">
      <alignment horizontal="right" vertical="top"/>
    </xf>
    <xf numFmtId="0" fontId="9" fillId="12" borderId="31" xfId="0" applyFont="1" applyFill="1" applyBorder="1" applyAlignment="1" applyProtection="1">
      <alignment horizontal="right" vertical="top"/>
    </xf>
    <xf numFmtId="0" fontId="9" fillId="0" borderId="19" xfId="0" applyFont="1" applyBorder="1" applyProtection="1"/>
    <xf numFmtId="167" fontId="29" fillId="6" borderId="19" xfId="0" applyNumberFormat="1" applyFont="1" applyFill="1" applyBorder="1" applyProtection="1">
      <protection locked="0"/>
    </xf>
    <xf numFmtId="7" fontId="9" fillId="0" borderId="31" xfId="0" applyNumberFormat="1" applyFont="1" applyBorder="1" applyProtection="1"/>
    <xf numFmtId="0" fontId="28" fillId="8" borderId="23" xfId="0" applyFont="1" applyFill="1" applyBorder="1" applyAlignment="1" applyProtection="1">
      <alignment horizontal="left" wrapText="1"/>
    </xf>
    <xf numFmtId="0" fontId="8" fillId="0" borderId="0" xfId="0" quotePrefix="1" applyFont="1" applyAlignment="1" applyProtection="1">
      <alignment horizontal="center" vertical="center"/>
    </xf>
    <xf numFmtId="0" fontId="9" fillId="11" borderId="22" xfId="0" applyFont="1" applyFill="1" applyBorder="1" applyProtection="1"/>
    <xf numFmtId="0" fontId="9" fillId="11" borderId="7" xfId="0" applyFont="1" applyFill="1" applyBorder="1" applyProtection="1"/>
    <xf numFmtId="0" fontId="9" fillId="11" borderId="23" xfId="0" applyFont="1" applyFill="1" applyBorder="1" applyProtection="1"/>
    <xf numFmtId="0" fontId="9" fillId="0" borderId="0" xfId="0" applyFont="1" applyFill="1" applyProtection="1"/>
    <xf numFmtId="0" fontId="9" fillId="11" borderId="19" xfId="0" applyFont="1" applyFill="1" applyBorder="1" applyAlignment="1" applyProtection="1"/>
    <xf numFmtId="0" fontId="9" fillId="0" borderId="0" xfId="0" applyFont="1" applyAlignment="1" applyProtection="1"/>
    <xf numFmtId="0" fontId="9" fillId="8" borderId="22" xfId="0" applyFont="1" applyFill="1" applyBorder="1" applyProtection="1"/>
    <xf numFmtId="0" fontId="9" fillId="8" borderId="7" xfId="0" applyFont="1" applyFill="1" applyBorder="1" applyProtection="1"/>
    <xf numFmtId="0" fontId="9" fillId="8" borderId="23" xfId="0" applyFont="1" applyFill="1" applyBorder="1" applyProtection="1"/>
    <xf numFmtId="0" fontId="9" fillId="8" borderId="19" xfId="0" applyFont="1" applyFill="1" applyBorder="1" applyProtection="1"/>
    <xf numFmtId="164" fontId="9" fillId="0" borderId="0" xfId="0" applyNumberFormat="1" applyFont="1" applyFill="1" applyProtection="1"/>
    <xf numFmtId="168" fontId="9" fillId="0" borderId="19" xfId="0" applyNumberFormat="1" applyFont="1" applyFill="1" applyBorder="1" applyProtection="1"/>
    <xf numFmtId="168" fontId="9" fillId="0" borderId="0" xfId="0" applyNumberFormat="1" applyFont="1" applyFill="1" applyProtection="1"/>
    <xf numFmtId="7" fontId="9" fillId="8" borderId="22" xfId="0" applyNumberFormat="1" applyFont="1" applyFill="1" applyBorder="1" applyProtection="1"/>
    <xf numFmtId="7" fontId="9" fillId="8" borderId="7" xfId="0" applyNumberFormat="1" applyFont="1" applyFill="1" applyBorder="1" applyProtection="1"/>
    <xf numFmtId="7" fontId="9" fillId="8" borderId="23" xfId="0" applyNumberFormat="1" applyFont="1" applyFill="1" applyBorder="1" applyProtection="1"/>
    <xf numFmtId="7" fontId="9" fillId="5" borderId="31" xfId="0" applyNumberFormat="1" applyFont="1" applyFill="1" applyBorder="1" applyProtection="1"/>
    <xf numFmtId="7" fontId="9" fillId="5" borderId="36" xfId="0" applyNumberFormat="1" applyFont="1" applyFill="1" applyBorder="1" applyProtection="1"/>
    <xf numFmtId="0" fontId="9" fillId="11" borderId="16" xfId="0" applyFont="1" applyFill="1" applyBorder="1" applyProtection="1"/>
    <xf numFmtId="0" fontId="9" fillId="11" borderId="11" xfId="0" applyFont="1" applyFill="1" applyBorder="1" applyProtection="1"/>
    <xf numFmtId="0" fontId="9" fillId="11" borderId="17" xfId="0" applyFont="1" applyFill="1" applyBorder="1" applyProtection="1"/>
    <xf numFmtId="0" fontId="9" fillId="8" borderId="19" xfId="0" applyFont="1" applyFill="1" applyBorder="1" applyAlignment="1" applyProtection="1"/>
    <xf numFmtId="0" fontId="9" fillId="12" borderId="19" xfId="0" applyFont="1" applyFill="1" applyBorder="1" applyProtection="1"/>
    <xf numFmtId="0" fontId="9" fillId="8" borderId="11" xfId="0" applyFont="1" applyFill="1" applyBorder="1" applyProtection="1"/>
    <xf numFmtId="0" fontId="9" fillId="8" borderId="17" xfId="0" applyFont="1" applyFill="1" applyBorder="1" applyProtection="1"/>
    <xf numFmtId="0" fontId="9" fillId="12" borderId="31" xfId="0" applyFont="1" applyFill="1" applyBorder="1" applyProtection="1"/>
    <xf numFmtId="7" fontId="9" fillId="0" borderId="7" xfId="0" applyNumberFormat="1" applyFont="1" applyBorder="1" applyProtection="1"/>
    <xf numFmtId="0" fontId="9" fillId="0" borderId="7" xfId="0" applyFont="1" applyBorder="1" applyAlignment="1" applyProtection="1"/>
    <xf numFmtId="0" fontId="9" fillId="0" borderId="7" xfId="0" applyFont="1" applyBorder="1" applyProtection="1"/>
    <xf numFmtId="7" fontId="9" fillId="8" borderId="25" xfId="0" applyNumberFormat="1" applyFont="1" applyFill="1" applyBorder="1" applyProtection="1"/>
    <xf numFmtId="7" fontId="9" fillId="8" borderId="1" xfId="0" applyNumberFormat="1" applyFont="1" applyFill="1" applyBorder="1" applyProtection="1"/>
    <xf numFmtId="7" fontId="9" fillId="8" borderId="24" xfId="0" applyNumberFormat="1" applyFont="1" applyFill="1" applyBorder="1" applyProtection="1"/>
    <xf numFmtId="7" fontId="9" fillId="8" borderId="0" xfId="0" applyNumberFormat="1" applyFont="1" applyFill="1" applyBorder="1" applyProtection="1"/>
    <xf numFmtId="7" fontId="9" fillId="8" borderId="2" xfId="0" applyNumberFormat="1" applyFont="1" applyFill="1" applyBorder="1" applyProtection="1"/>
    <xf numFmtId="7" fontId="9" fillId="8" borderId="31" xfId="0" applyNumberFormat="1" applyFont="1" applyFill="1" applyBorder="1" applyProtection="1"/>
    <xf numFmtId="7" fontId="9" fillId="8" borderId="11" xfId="0" applyNumberFormat="1" applyFont="1" applyFill="1" applyBorder="1" applyProtection="1"/>
    <xf numFmtId="7" fontId="9" fillId="8" borderId="17" xfId="0" applyNumberFormat="1" applyFont="1" applyFill="1" applyBorder="1" applyProtection="1"/>
    <xf numFmtId="7" fontId="9" fillId="0" borderId="0" xfId="0" applyNumberFormat="1" applyFont="1" applyProtection="1"/>
    <xf numFmtId="0" fontId="29" fillId="0" borderId="0" xfId="0" applyFont="1" applyFill="1" applyAlignment="1" applyProtection="1"/>
    <xf numFmtId="0" fontId="28" fillId="11" borderId="19" xfId="0" applyFont="1" applyFill="1" applyBorder="1" applyAlignment="1" applyProtection="1">
      <alignment wrapText="1"/>
    </xf>
    <xf numFmtId="7" fontId="29" fillId="0" borderId="0" xfId="0" applyNumberFormat="1" applyFont="1" applyFill="1" applyProtection="1"/>
    <xf numFmtId="39" fontId="29" fillId="0" borderId="0" xfId="0" applyNumberFormat="1" applyFont="1" applyFill="1" applyProtection="1"/>
    <xf numFmtId="0" fontId="9" fillId="0" borderId="22" xfId="0" applyFont="1" applyBorder="1" applyAlignment="1" applyProtection="1"/>
    <xf numFmtId="0" fontId="8" fillId="8" borderId="19" xfId="0" applyFont="1" applyFill="1" applyBorder="1" applyAlignment="1" applyProtection="1">
      <alignment horizontal="left"/>
    </xf>
    <xf numFmtId="8" fontId="9" fillId="0" borderId="19" xfId="0" applyNumberFormat="1" applyFont="1" applyFill="1" applyBorder="1" applyProtection="1"/>
    <xf numFmtId="8" fontId="9" fillId="0" borderId="0" xfId="0" applyNumberFormat="1" applyFont="1" applyFill="1" applyProtection="1"/>
    <xf numFmtId="167" fontId="29" fillId="0" borderId="0" xfId="0" applyNumberFormat="1" applyFont="1" applyFill="1" applyProtection="1"/>
    <xf numFmtId="10" fontId="9" fillId="0" borderId="19" xfId="3" applyNumberFormat="1" applyFont="1" applyBorder="1" applyProtection="1"/>
    <xf numFmtId="39" fontId="9" fillId="0" borderId="0" xfId="0" applyNumberFormat="1" applyFont="1" applyFill="1" applyProtection="1"/>
    <xf numFmtId="0" fontId="33" fillId="0" borderId="0" xfId="0" applyFont="1" applyAlignment="1" applyProtection="1">
      <alignment horizontal="left"/>
    </xf>
    <xf numFmtId="0" fontId="9" fillId="0" borderId="0" xfId="0" applyFont="1" applyFill="1" applyAlignment="1" applyProtection="1"/>
    <xf numFmtId="0" fontId="29" fillId="0" borderId="0" xfId="0" applyFont="1" applyAlignment="1" applyProtection="1"/>
    <xf numFmtId="0" fontId="9" fillId="0" borderId="34" xfId="0" applyFont="1" applyBorder="1" applyAlignment="1" applyProtection="1"/>
    <xf numFmtId="0" fontId="9" fillId="0" borderId="34" xfId="0" applyFont="1" applyBorder="1" applyProtection="1"/>
    <xf numFmtId="0" fontId="9" fillId="0" borderId="35" xfId="0" applyFont="1" applyBorder="1" applyAlignment="1" applyProtection="1"/>
    <xf numFmtId="0" fontId="9" fillId="0" borderId="35" xfId="0" quotePrefix="1" applyFont="1" applyBorder="1" applyProtection="1"/>
    <xf numFmtId="170" fontId="9" fillId="0" borderId="19" xfId="0" applyNumberFormat="1" applyFont="1" applyBorder="1" applyProtection="1"/>
    <xf numFmtId="0" fontId="48" fillId="0" borderId="0" xfId="0" applyFont="1" applyAlignment="1" applyProtection="1"/>
    <xf numFmtId="170" fontId="29" fillId="6" borderId="19" xfId="0" applyNumberFormat="1" applyFont="1" applyFill="1" applyBorder="1" applyProtection="1">
      <protection locked="0"/>
    </xf>
    <xf numFmtId="0" fontId="7" fillId="0" borderId="0" xfId="0" applyFont="1" applyBorder="1" applyAlignment="1" applyProtection="1">
      <alignment horizontal="center"/>
    </xf>
    <xf numFmtId="0" fontId="7" fillId="0" borderId="0" xfId="0" applyFont="1" applyAlignment="1" applyProtection="1"/>
    <xf numFmtId="0" fontId="7" fillId="0" borderId="0" xfId="0" applyFont="1" applyFill="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164" fontId="7" fillId="0" borderId="0" xfId="0" applyNumberFormat="1" applyFont="1" applyProtection="1"/>
    <xf numFmtId="7" fontId="7" fillId="0" borderId="0" xfId="0" applyNumberFormat="1" applyFont="1" applyProtection="1"/>
    <xf numFmtId="0" fontId="7" fillId="0" borderId="0" xfId="0" applyFont="1" applyProtection="1"/>
    <xf numFmtId="10" fontId="7" fillId="8" borderId="19" xfId="0" applyNumberFormat="1" applyFont="1" applyFill="1" applyBorder="1" applyProtection="1"/>
    <xf numFmtId="7" fontId="7" fillId="8" borderId="19" xfId="0" applyNumberFormat="1" applyFont="1" applyFill="1" applyBorder="1" applyProtection="1"/>
    <xf numFmtId="7" fontId="7" fillId="0" borderId="19" xfId="0" applyNumberFormat="1" applyFont="1" applyBorder="1" applyProtection="1"/>
    <xf numFmtId="7" fontId="7" fillId="0" borderId="30" xfId="0" applyNumberFormat="1" applyFont="1" applyBorder="1" applyProtection="1"/>
    <xf numFmtId="164" fontId="7" fillId="0" borderId="19" xfId="0" applyNumberFormat="1" applyFont="1" applyBorder="1" applyProtection="1"/>
    <xf numFmtId="10" fontId="7" fillId="0" borderId="19" xfId="0" applyNumberFormat="1" applyFont="1" applyBorder="1" applyProtection="1"/>
    <xf numFmtId="0" fontId="7" fillId="0" borderId="19" xfId="0" applyFont="1" applyBorder="1" applyProtection="1"/>
    <xf numFmtId="0" fontId="7" fillId="12" borderId="19" xfId="0" applyFont="1" applyFill="1" applyBorder="1" applyAlignment="1" applyProtection="1">
      <alignment horizontal="right" vertical="top"/>
    </xf>
    <xf numFmtId="7" fontId="7" fillId="0" borderId="31" xfId="0" applyNumberFormat="1" applyFont="1" applyBorder="1" applyProtection="1"/>
    <xf numFmtId="0" fontId="7" fillId="11" borderId="22" xfId="0" applyFont="1" applyFill="1" applyBorder="1" applyProtection="1"/>
    <xf numFmtId="0" fontId="7" fillId="11" borderId="7" xfId="0" applyFont="1" applyFill="1" applyBorder="1" applyProtection="1"/>
    <xf numFmtId="0" fontId="7" fillId="11" borderId="23" xfId="0" applyFont="1" applyFill="1" applyBorder="1" applyProtection="1"/>
    <xf numFmtId="0" fontId="7" fillId="11" borderId="19" xfId="0" applyFont="1" applyFill="1" applyBorder="1" applyAlignment="1" applyProtection="1"/>
    <xf numFmtId="0" fontId="7" fillId="8" borderId="22" xfId="0" applyFont="1" applyFill="1" applyBorder="1" applyProtection="1"/>
    <xf numFmtId="0" fontId="7" fillId="8" borderId="7" xfId="0" applyFont="1" applyFill="1" applyBorder="1" applyProtection="1"/>
    <xf numFmtId="0" fontId="7" fillId="8" borderId="23" xfId="0" applyFont="1" applyFill="1" applyBorder="1" applyProtection="1"/>
    <xf numFmtId="0" fontId="7" fillId="8" borderId="19" xfId="0" applyFont="1" applyFill="1" applyBorder="1" applyAlignment="1" applyProtection="1"/>
    <xf numFmtId="0" fontId="7" fillId="0" borderId="0" xfId="0" applyFont="1" applyFill="1" applyProtection="1"/>
    <xf numFmtId="0" fontId="7" fillId="0" borderId="0" xfId="0" applyFont="1" applyFill="1" applyAlignment="1" applyProtection="1"/>
    <xf numFmtId="168" fontId="7" fillId="0" borderId="19" xfId="0" applyNumberFormat="1" applyFont="1" applyFill="1" applyBorder="1" applyProtection="1"/>
    <xf numFmtId="7" fontId="7" fillId="8" borderId="22" xfId="0" applyNumberFormat="1" applyFont="1" applyFill="1" applyBorder="1" applyProtection="1"/>
    <xf numFmtId="7" fontId="7" fillId="8" borderId="7" xfId="0" applyNumberFormat="1" applyFont="1" applyFill="1" applyBorder="1" applyProtection="1"/>
    <xf numFmtId="7" fontId="7" fillId="8" borderId="23" xfId="0" applyNumberFormat="1" applyFont="1" applyFill="1" applyBorder="1" applyProtection="1"/>
    <xf numFmtId="7" fontId="7" fillId="5" borderId="31" xfId="0" applyNumberFormat="1" applyFont="1" applyFill="1" applyBorder="1" applyProtection="1"/>
    <xf numFmtId="0" fontId="7" fillId="8" borderId="17" xfId="0" applyFont="1" applyFill="1" applyBorder="1" applyProtection="1"/>
    <xf numFmtId="0" fontId="7" fillId="8" borderId="11" xfId="0" applyFont="1" applyFill="1" applyBorder="1" applyProtection="1"/>
    <xf numFmtId="0" fontId="7" fillId="8" borderId="33" xfId="0" applyFont="1" applyFill="1" applyBorder="1" applyAlignment="1" applyProtection="1"/>
    <xf numFmtId="0" fontId="7" fillId="12" borderId="19" xfId="0" applyFont="1" applyFill="1" applyBorder="1" applyProtection="1"/>
    <xf numFmtId="7" fontId="7" fillId="0" borderId="33" xfId="0" applyNumberFormat="1" applyFont="1" applyBorder="1" applyProtection="1"/>
    <xf numFmtId="0" fontId="7" fillId="8" borderId="33" xfId="0" applyFont="1" applyFill="1" applyBorder="1" applyProtection="1"/>
    <xf numFmtId="0" fontId="36" fillId="0" borderId="0" xfId="0" applyFont="1" applyAlignment="1" applyProtection="1">
      <alignment horizontal="left" vertical="center"/>
    </xf>
    <xf numFmtId="7" fontId="7" fillId="0" borderId="7" xfId="0" applyNumberFormat="1" applyFont="1" applyBorder="1" applyProtection="1"/>
    <xf numFmtId="0" fontId="7" fillId="0" borderId="0" xfId="0" applyFont="1" applyBorder="1" applyAlignment="1" applyProtection="1"/>
    <xf numFmtId="0" fontId="7" fillId="0" borderId="0" xfId="0" applyFont="1" applyBorder="1" applyProtection="1"/>
    <xf numFmtId="7" fontId="7" fillId="8" borderId="17" xfId="0" applyNumberFormat="1" applyFont="1" applyFill="1" applyBorder="1" applyProtection="1"/>
    <xf numFmtId="7" fontId="7" fillId="8" borderId="11" xfId="0" applyNumberFormat="1" applyFont="1" applyFill="1" applyBorder="1" applyProtection="1"/>
    <xf numFmtId="7" fontId="7" fillId="8" borderId="33" xfId="0" applyNumberFormat="1" applyFont="1" applyFill="1" applyBorder="1" applyProtection="1"/>
    <xf numFmtId="0" fontId="7" fillId="0" borderId="19" xfId="0" applyFont="1" applyBorder="1" applyAlignment="1" applyProtection="1"/>
    <xf numFmtId="0" fontId="7" fillId="0" borderId="19" xfId="0" applyFont="1" applyFill="1" applyBorder="1" applyAlignment="1" applyProtection="1">
      <alignment horizontal="left"/>
    </xf>
    <xf numFmtId="8" fontId="7" fillId="0" borderId="19" xfId="0" applyNumberFormat="1" applyFont="1" applyFill="1" applyBorder="1" applyProtection="1"/>
    <xf numFmtId="0" fontId="29" fillId="0" borderId="0" xfId="0" applyFont="1" applyFill="1" applyAlignment="1" applyProtection="1">
      <alignment horizontal="left"/>
    </xf>
    <xf numFmtId="10" fontId="7" fillId="0" borderId="19" xfId="3" applyNumberFormat="1" applyFont="1" applyBorder="1" applyProtection="1"/>
    <xf numFmtId="0" fontId="7" fillId="0" borderId="0" xfId="0" applyFont="1" applyFill="1" applyAlignment="1" applyProtection="1">
      <alignment horizontal="left"/>
    </xf>
    <xf numFmtId="0" fontId="33" fillId="0" borderId="0" xfId="0" applyFont="1" applyAlignment="1" applyProtection="1"/>
    <xf numFmtId="0" fontId="7" fillId="0" borderId="34" xfId="0" applyFont="1" applyBorder="1" applyAlignment="1" applyProtection="1"/>
    <xf numFmtId="0" fontId="7" fillId="0" borderId="34" xfId="0" applyFont="1" applyBorder="1" applyProtection="1"/>
    <xf numFmtId="0" fontId="7" fillId="0" borderId="35" xfId="0" applyFont="1" applyBorder="1" applyAlignment="1" applyProtection="1"/>
    <xf numFmtId="0" fontId="7" fillId="0" borderId="35" xfId="0" quotePrefix="1" applyFont="1" applyBorder="1" applyProtection="1"/>
    <xf numFmtId="170" fontId="7" fillId="0" borderId="19" xfId="0" applyNumberFormat="1" applyFont="1" applyBorder="1" applyProtection="1"/>
    <xf numFmtId="0" fontId="7" fillId="0" borderId="0" xfId="0" quotePrefix="1" applyFont="1" applyAlignment="1" applyProtection="1">
      <alignment horizontal="center" vertical="center"/>
    </xf>
    <xf numFmtId="0" fontId="6" fillId="0" borderId="0" xfId="0" applyFont="1" applyFill="1" applyAlignment="1" applyProtection="1">
      <alignment vertical="center"/>
    </xf>
    <xf numFmtId="0" fontId="6" fillId="0" borderId="0" xfId="0" applyFont="1" applyAlignment="1" applyProtection="1"/>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horizontal="right"/>
    </xf>
    <xf numFmtId="0" fontId="6" fillId="0" borderId="0" xfId="0" applyFont="1" applyProtection="1"/>
    <xf numFmtId="7" fontId="6" fillId="0" borderId="0" xfId="0" applyNumberFormat="1" applyFont="1" applyProtection="1"/>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alignment horizontal="left"/>
    </xf>
    <xf numFmtId="8" fontId="6" fillId="0" borderId="0" xfId="0" applyNumberFormat="1" applyFont="1" applyFill="1" applyProtection="1"/>
    <xf numFmtId="0" fontId="6" fillId="0" borderId="34" xfId="0" applyFont="1" applyBorder="1" applyAlignment="1" applyProtection="1"/>
    <xf numFmtId="0" fontId="6" fillId="0" borderId="35" xfId="0" quotePrefix="1" applyFont="1" applyBorder="1" applyProtection="1"/>
    <xf numFmtId="0" fontId="6" fillId="0" borderId="19" xfId="0" applyFont="1" applyBorder="1" applyProtection="1"/>
    <xf numFmtId="0" fontId="6" fillId="11" borderId="22" xfId="0" applyFont="1" applyFill="1" applyBorder="1" applyAlignment="1" applyProtection="1"/>
    <xf numFmtId="0" fontId="6" fillId="11" borderId="7" xfId="0" applyFont="1" applyFill="1" applyBorder="1" applyAlignment="1" applyProtection="1"/>
    <xf numFmtId="0" fontId="6" fillId="11" borderId="23" xfId="0" applyFont="1" applyFill="1" applyBorder="1" applyAlignment="1" applyProtection="1"/>
    <xf numFmtId="0" fontId="6" fillId="11" borderId="19" xfId="0" applyFont="1" applyFill="1" applyBorder="1" applyAlignment="1" applyProtection="1"/>
    <xf numFmtId="0" fontId="6" fillId="0" borderId="19" xfId="0" applyFont="1" applyBorder="1" applyAlignment="1" applyProtection="1">
      <alignment wrapText="1"/>
    </xf>
    <xf numFmtId="0" fontId="6" fillId="0" borderId="19" xfId="0" applyFont="1" applyBorder="1" applyAlignment="1" applyProtection="1">
      <alignment horizontal="left" vertical="center" wrapText="1"/>
    </xf>
    <xf numFmtId="0" fontId="6" fillId="11" borderId="16" xfId="0" applyFont="1" applyFill="1" applyBorder="1" applyAlignment="1" applyProtection="1"/>
    <xf numFmtId="0" fontId="6" fillId="11" borderId="11" xfId="0" applyFont="1" applyFill="1" applyBorder="1" applyAlignment="1" applyProtection="1"/>
    <xf numFmtId="0" fontId="6" fillId="11" borderId="17" xfId="0" applyFont="1" applyFill="1" applyBorder="1" applyAlignment="1" applyProtection="1"/>
    <xf numFmtId="0" fontId="6" fillId="11" borderId="33" xfId="0" applyFont="1" applyFill="1" applyBorder="1" applyAlignment="1" applyProtection="1"/>
    <xf numFmtId="164" fontId="6" fillId="0" borderId="19" xfId="0" applyNumberFormat="1" applyFont="1" applyBorder="1" applyProtection="1"/>
    <xf numFmtId="7" fontId="6" fillId="0" borderId="19" xfId="0" applyNumberFormat="1" applyFont="1" applyBorder="1" applyProtection="1"/>
    <xf numFmtId="10" fontId="6" fillId="0" borderId="19" xfId="0" applyNumberFormat="1" applyFont="1" applyBorder="1" applyProtection="1"/>
    <xf numFmtId="168" fontId="6" fillId="0" borderId="19" xfId="0" applyNumberFormat="1" applyFont="1" applyFill="1" applyBorder="1" applyProtection="1"/>
    <xf numFmtId="0" fontId="6" fillId="0" borderId="32" xfId="0" applyFont="1" applyBorder="1" applyProtection="1"/>
    <xf numFmtId="164" fontId="6" fillId="0" borderId="32" xfId="0" applyNumberFormat="1" applyFont="1" applyBorder="1" applyProtection="1"/>
    <xf numFmtId="7" fontId="6" fillId="0" borderId="32" xfId="0" applyNumberFormat="1" applyFont="1" applyBorder="1" applyProtection="1"/>
    <xf numFmtId="10" fontId="29" fillId="0" borderId="32" xfId="0" applyNumberFormat="1" applyFont="1" applyFill="1" applyBorder="1" applyProtection="1"/>
    <xf numFmtId="168" fontId="6" fillId="0" borderId="32" xfId="0" applyNumberFormat="1" applyFont="1" applyFill="1" applyBorder="1" applyProtection="1"/>
    <xf numFmtId="0" fontId="6" fillId="0" borderId="0" xfId="0" applyFont="1" applyBorder="1" applyProtection="1"/>
    <xf numFmtId="0" fontId="6" fillId="0" borderId="0" xfId="0" applyFont="1" applyFill="1" applyBorder="1" applyProtection="1"/>
    <xf numFmtId="0" fontId="6" fillId="12" borderId="19" xfId="0" applyFont="1" applyFill="1" applyBorder="1" applyProtection="1"/>
    <xf numFmtId="0" fontId="6" fillId="8" borderId="19" xfId="0" applyFont="1" applyFill="1" applyBorder="1" applyProtection="1"/>
    <xf numFmtId="10" fontId="29" fillId="8" borderId="19" xfId="0" applyNumberFormat="1" applyFont="1" applyFill="1" applyBorder="1" applyProtection="1"/>
    <xf numFmtId="10" fontId="6" fillId="8" borderId="19" xfId="0" applyNumberFormat="1" applyFont="1" applyFill="1" applyBorder="1" applyProtection="1"/>
    <xf numFmtId="7" fontId="6" fillId="8" borderId="19" xfId="0" applyNumberFormat="1" applyFont="1" applyFill="1" applyBorder="1" applyProtection="1"/>
    <xf numFmtId="7" fontId="6" fillId="0" borderId="33" xfId="0" applyNumberFormat="1" applyFont="1" applyBorder="1" applyProtection="1"/>
    <xf numFmtId="7" fontId="6" fillId="5" borderId="36" xfId="0" applyNumberFormat="1" applyFont="1" applyFill="1" applyBorder="1" applyProtection="1"/>
    <xf numFmtId="0" fontId="6" fillId="8" borderId="22" xfId="0" applyFont="1" applyFill="1" applyBorder="1" applyProtection="1"/>
    <xf numFmtId="0" fontId="6" fillId="0" borderId="19" xfId="0" applyFont="1" applyBorder="1" applyAlignment="1" applyProtection="1"/>
    <xf numFmtId="0" fontId="6" fillId="8" borderId="7" xfId="0" applyFont="1" applyFill="1" applyBorder="1" applyProtection="1"/>
    <xf numFmtId="7" fontId="6" fillId="8" borderId="22" xfId="0" applyNumberFormat="1" applyFont="1" applyFill="1" applyBorder="1" applyProtection="1"/>
    <xf numFmtId="7" fontId="6" fillId="8" borderId="7" xfId="0" applyNumberFormat="1" applyFont="1" applyFill="1" applyBorder="1" applyProtection="1"/>
    <xf numFmtId="0" fontId="6" fillId="0" borderId="0" xfId="0" applyFont="1" applyBorder="1" applyAlignment="1" applyProtection="1"/>
    <xf numFmtId="7" fontId="6" fillId="0" borderId="0" xfId="0" applyNumberFormat="1" applyFont="1" applyBorder="1" applyProtection="1"/>
    <xf numFmtId="0" fontId="6" fillId="12" borderId="19" xfId="0" applyFont="1" applyFill="1" applyBorder="1" applyAlignment="1" applyProtection="1">
      <alignment horizontal="right" vertical="top"/>
    </xf>
    <xf numFmtId="0" fontId="6" fillId="8" borderId="17" xfId="0" applyFont="1" applyFill="1" applyBorder="1" applyProtection="1"/>
    <xf numFmtId="0" fontId="6" fillId="8" borderId="11" xfId="0" applyFont="1" applyFill="1" applyBorder="1" applyProtection="1"/>
    <xf numFmtId="0" fontId="6" fillId="8" borderId="33" xfId="0" applyFont="1" applyFill="1" applyBorder="1" applyAlignment="1" applyProtection="1"/>
    <xf numFmtId="0" fontId="6" fillId="8" borderId="33" xfId="0" applyFont="1" applyFill="1" applyBorder="1" applyProtection="1"/>
    <xf numFmtId="7" fontId="6" fillId="0" borderId="31" xfId="0" applyNumberFormat="1" applyFont="1" applyBorder="1" applyProtection="1"/>
    <xf numFmtId="7" fontId="6" fillId="8" borderId="17" xfId="0" applyNumberFormat="1" applyFont="1" applyFill="1" applyBorder="1" applyProtection="1"/>
    <xf numFmtId="7" fontId="6" fillId="8" borderId="11" xfId="0" applyNumberFormat="1" applyFont="1" applyFill="1" applyBorder="1" applyProtection="1"/>
    <xf numFmtId="7" fontId="6" fillId="8" borderId="33" xfId="0" applyNumberFormat="1" applyFont="1" applyFill="1" applyBorder="1" applyProtection="1"/>
    <xf numFmtId="0" fontId="6" fillId="0" borderId="0" xfId="0" applyFont="1" applyAlignment="1" applyProtection="1">
      <alignment vertical="center"/>
    </xf>
    <xf numFmtId="0" fontId="28" fillId="11" borderId="19" xfId="0" applyFont="1" applyFill="1" applyBorder="1" applyAlignment="1" applyProtection="1">
      <alignment vertical="center" wrapText="1"/>
    </xf>
    <xf numFmtId="0" fontId="7" fillId="0" borderId="0" xfId="0" applyFont="1" applyAlignment="1" applyProtection="1">
      <alignment vertical="center"/>
    </xf>
    <xf numFmtId="170" fontId="6" fillId="0" borderId="19" xfId="0" applyNumberFormat="1" applyFont="1" applyBorder="1" applyProtection="1"/>
    <xf numFmtId="0" fontId="6" fillId="0" borderId="19" xfId="0" applyFont="1" applyFill="1" applyBorder="1" applyAlignment="1" applyProtection="1">
      <alignment horizontal="left"/>
    </xf>
    <xf numFmtId="0" fontId="28" fillId="8" borderId="22" xfId="0" applyFont="1" applyFill="1" applyBorder="1" applyAlignment="1" applyProtection="1">
      <alignment horizontal="left" vertical="center"/>
    </xf>
    <xf numFmtId="8" fontId="6" fillId="0" borderId="19" xfId="0" applyNumberFormat="1" applyFont="1" applyFill="1" applyBorder="1" applyProtection="1"/>
    <xf numFmtId="10" fontId="6" fillId="0" borderId="19" xfId="3" applyNumberFormat="1" applyFont="1" applyBorder="1" applyProtection="1"/>
    <xf numFmtId="7" fontId="6" fillId="0" borderId="36" xfId="0" applyNumberFormat="1" applyFont="1" applyBorder="1" applyProtection="1"/>
    <xf numFmtId="0" fontId="29" fillId="0" borderId="0" xfId="0" applyNumberFormat="1" applyFont="1" applyFill="1" applyProtection="1"/>
    <xf numFmtId="0" fontId="6" fillId="0" borderId="0" xfId="0" applyNumberFormat="1" applyFont="1" applyFill="1" applyProtection="1"/>
    <xf numFmtId="0" fontId="6" fillId="0" borderId="0" xfId="0" applyNumberFormat="1" applyFont="1" applyAlignment="1" applyProtection="1"/>
    <xf numFmtId="164" fontId="6" fillId="0" borderId="0" xfId="0" applyNumberFormat="1" applyFont="1" applyBorder="1" applyAlignment="1" applyProtection="1"/>
    <xf numFmtId="7" fontId="6" fillId="0" borderId="0" xfId="0" applyNumberFormat="1" applyFont="1" applyBorder="1" applyAlignment="1" applyProtection="1"/>
    <xf numFmtId="0" fontId="6" fillId="0" borderId="0" xfId="0" quotePrefix="1" applyFont="1" applyBorder="1" applyAlignment="1" applyProtection="1">
      <alignment horizontal="center" vertical="center"/>
    </xf>
    <xf numFmtId="0" fontId="6" fillId="0" borderId="0" xfId="0" quotePrefix="1" applyFont="1" applyAlignment="1" applyProtection="1">
      <alignment horizontal="center" vertical="center"/>
    </xf>
    <xf numFmtId="7" fontId="6" fillId="8" borderId="19" xfId="0" applyNumberFormat="1" applyFont="1" applyFill="1" applyBorder="1" applyAlignment="1" applyProtection="1"/>
    <xf numFmtId="164" fontId="6" fillId="8" borderId="19" xfId="0" applyNumberFormat="1" applyFont="1" applyFill="1" applyBorder="1" applyAlignment="1" applyProtection="1"/>
    <xf numFmtId="7" fontId="5" fillId="0" borderId="0" xfId="0" applyNumberFormat="1" applyFont="1" applyProtection="1"/>
    <xf numFmtId="0" fontId="5" fillId="0" borderId="0" xfId="0" applyFont="1" applyProtection="1"/>
    <xf numFmtId="164" fontId="5" fillId="0" borderId="19" xfId="0" applyNumberFormat="1" applyFont="1" applyBorder="1" applyProtection="1"/>
    <xf numFmtId="7" fontId="5" fillId="0" borderId="19" xfId="0" applyNumberFormat="1" applyFont="1" applyBorder="1" applyProtection="1"/>
    <xf numFmtId="10" fontId="5" fillId="0" borderId="19" xfId="0" applyNumberFormat="1" applyFont="1" applyBorder="1" applyProtection="1"/>
    <xf numFmtId="10" fontId="5" fillId="8" borderId="19" xfId="0" applyNumberFormat="1" applyFont="1" applyFill="1" applyBorder="1" applyProtection="1"/>
    <xf numFmtId="7" fontId="5" fillId="8" borderId="19" xfId="0" applyNumberFormat="1" applyFont="1" applyFill="1" applyBorder="1" applyProtection="1"/>
    <xf numFmtId="7" fontId="5" fillId="0" borderId="33" xfId="0" applyNumberFormat="1" applyFont="1" applyBorder="1" applyProtection="1"/>
    <xf numFmtId="7" fontId="5" fillId="0" borderId="37" xfId="0" applyNumberFormat="1" applyFont="1" applyBorder="1" applyProtection="1"/>
    <xf numFmtId="0" fontId="5" fillId="12" borderId="19" xfId="0" applyFont="1" applyFill="1" applyBorder="1" applyAlignment="1" applyProtection="1">
      <alignment horizontal="right" vertical="top"/>
    </xf>
    <xf numFmtId="7" fontId="5" fillId="0" borderId="31" xfId="0" applyNumberFormat="1" applyFont="1" applyBorder="1" applyProtection="1"/>
    <xf numFmtId="0" fontId="21" fillId="8" borderId="22" xfId="0" applyFont="1" applyFill="1" applyBorder="1" applyProtection="1"/>
    <xf numFmtId="0" fontId="5" fillId="8" borderId="7" xfId="0" applyFont="1" applyFill="1" applyBorder="1" applyProtection="1"/>
    <xf numFmtId="0" fontId="5" fillId="8" borderId="23" xfId="0" applyFont="1" applyFill="1" applyBorder="1" applyProtection="1"/>
    <xf numFmtId="0" fontId="5" fillId="8" borderId="22" xfId="0" applyFont="1" applyFill="1" applyBorder="1" applyProtection="1"/>
    <xf numFmtId="0" fontId="5" fillId="8" borderId="19" xfId="0" applyFont="1" applyFill="1" applyBorder="1" applyAlignment="1" applyProtection="1"/>
    <xf numFmtId="0" fontId="5" fillId="0" borderId="0" xfId="0" applyFont="1" applyAlignment="1" applyProtection="1"/>
    <xf numFmtId="0" fontId="5" fillId="0" borderId="19" xfId="0" applyFont="1" applyBorder="1" applyProtection="1"/>
    <xf numFmtId="164" fontId="5" fillId="0" borderId="31" xfId="0" applyNumberFormat="1" applyFont="1" applyBorder="1" applyProtection="1"/>
    <xf numFmtId="164" fontId="5" fillId="0" borderId="0" xfId="0" applyNumberFormat="1" applyFont="1" applyFill="1" applyProtection="1"/>
    <xf numFmtId="7" fontId="5" fillId="0" borderId="0" xfId="0" applyNumberFormat="1" applyFont="1" applyFill="1" applyProtection="1"/>
    <xf numFmtId="0" fontId="5" fillId="0" borderId="0" xfId="0" applyFont="1" applyFill="1" applyProtection="1"/>
    <xf numFmtId="0" fontId="5" fillId="0" borderId="0" xfId="0" applyFont="1" applyFill="1" applyAlignment="1" applyProtection="1"/>
    <xf numFmtId="168" fontId="5" fillId="0" borderId="31" xfId="0" applyNumberFormat="1" applyFont="1" applyFill="1" applyBorder="1" applyProtection="1"/>
    <xf numFmtId="168" fontId="5" fillId="0" borderId="0" xfId="0" applyNumberFormat="1" applyFont="1" applyFill="1" applyProtection="1"/>
    <xf numFmtId="10" fontId="29" fillId="0" borderId="19" xfId="0" applyNumberFormat="1" applyFont="1" applyFill="1" applyBorder="1" applyProtection="1"/>
    <xf numFmtId="7" fontId="5" fillId="8" borderId="22" xfId="0" applyNumberFormat="1" applyFont="1" applyFill="1" applyBorder="1" applyProtection="1"/>
    <xf numFmtId="7" fontId="5" fillId="8" borderId="7" xfId="0" applyNumberFormat="1" applyFont="1" applyFill="1" applyBorder="1" applyProtection="1"/>
    <xf numFmtId="7" fontId="5" fillId="8" borderId="23" xfId="0" applyNumberFormat="1" applyFont="1" applyFill="1" applyBorder="1" applyProtection="1"/>
    <xf numFmtId="0" fontId="5" fillId="0" borderId="19" xfId="0" applyFont="1" applyBorder="1" applyAlignment="1" applyProtection="1">
      <alignment vertical="center" wrapText="1"/>
    </xf>
    <xf numFmtId="7" fontId="5" fillId="5" borderId="31" xfId="0" applyNumberFormat="1" applyFont="1" applyFill="1" applyBorder="1" applyProtection="1"/>
    <xf numFmtId="0" fontId="5" fillId="11" borderId="22" xfId="0" applyFont="1" applyFill="1" applyBorder="1" applyProtection="1"/>
    <xf numFmtId="0" fontId="5" fillId="11" borderId="7" xfId="0" applyFont="1" applyFill="1" applyBorder="1" applyProtection="1"/>
    <xf numFmtId="0" fontId="5" fillId="11" borderId="23" xfId="0" applyFont="1" applyFill="1" applyBorder="1" applyProtection="1"/>
    <xf numFmtId="0" fontId="5" fillId="11" borderId="19" xfId="0" applyFont="1" applyFill="1" applyBorder="1" applyAlignment="1" applyProtection="1"/>
    <xf numFmtId="0" fontId="5" fillId="8" borderId="17" xfId="0" applyFont="1" applyFill="1" applyBorder="1" applyProtection="1"/>
    <xf numFmtId="0" fontId="5" fillId="8" borderId="11" xfId="0" applyFont="1" applyFill="1" applyBorder="1" applyProtection="1"/>
    <xf numFmtId="0" fontId="5" fillId="8" borderId="33" xfId="0" applyFont="1" applyFill="1" applyBorder="1" applyAlignment="1" applyProtection="1"/>
    <xf numFmtId="0" fontId="5" fillId="12" borderId="19" xfId="0" applyFont="1" applyFill="1" applyBorder="1" applyProtection="1"/>
    <xf numFmtId="0" fontId="5" fillId="8" borderId="33" xfId="0" applyFont="1" applyFill="1" applyBorder="1" applyProtection="1"/>
    <xf numFmtId="0" fontId="36" fillId="0" borderId="7" xfId="0" applyFont="1" applyBorder="1" applyProtection="1"/>
    <xf numFmtId="0" fontId="5" fillId="0" borderId="7" xfId="0" applyFont="1" applyBorder="1" applyProtection="1"/>
    <xf numFmtId="7" fontId="5" fillId="8" borderId="17" xfId="0" applyNumberFormat="1" applyFont="1" applyFill="1" applyBorder="1" applyProtection="1"/>
    <xf numFmtId="7" fontId="5" fillId="8" borderId="11" xfId="0" applyNumberFormat="1" applyFont="1" applyFill="1" applyBorder="1" applyProtection="1"/>
    <xf numFmtId="7" fontId="5" fillId="8" borderId="33" xfId="0" applyNumberFormat="1" applyFont="1" applyFill="1" applyBorder="1" applyProtection="1"/>
    <xf numFmtId="0" fontId="5" fillId="0" borderId="0" xfId="0" applyFont="1" applyFill="1" applyAlignment="1" applyProtection="1">
      <alignment horizontal="left"/>
    </xf>
    <xf numFmtId="8" fontId="5" fillId="0" borderId="0" xfId="0" applyNumberFormat="1" applyFont="1" applyFill="1" applyProtection="1"/>
    <xf numFmtId="39" fontId="5" fillId="0" borderId="0" xfId="0" applyNumberFormat="1" applyFont="1" applyFill="1" applyProtection="1"/>
    <xf numFmtId="7" fontId="5" fillId="0" borderId="0" xfId="0" applyNumberFormat="1" applyFont="1" applyAlignment="1" applyProtection="1"/>
    <xf numFmtId="0" fontId="5" fillId="0" borderId="34" xfId="0" applyFont="1" applyBorder="1" applyProtection="1"/>
    <xf numFmtId="0" fontId="5" fillId="0" borderId="34" xfId="0" applyFont="1" applyBorder="1" applyAlignment="1" applyProtection="1"/>
    <xf numFmtId="0" fontId="5" fillId="0" borderId="35" xfId="0" quotePrefix="1" applyFont="1" applyBorder="1" applyProtection="1"/>
    <xf numFmtId="0" fontId="5" fillId="0" borderId="35" xfId="0" applyFont="1" applyBorder="1" applyAlignment="1" applyProtection="1"/>
    <xf numFmtId="0" fontId="5" fillId="0" borderId="19" xfId="0" applyFont="1" applyBorder="1" applyAlignment="1" applyProtection="1"/>
    <xf numFmtId="0" fontId="5" fillId="0" borderId="0" xfId="0" applyFont="1" applyAlignment="1" applyProtection="1">
      <alignment horizontal="left" vertical="center"/>
    </xf>
    <xf numFmtId="0" fontId="5" fillId="0" borderId="19" xfId="0" applyFont="1" applyFill="1" applyBorder="1" applyAlignment="1" applyProtection="1">
      <alignment horizontal="left"/>
    </xf>
    <xf numFmtId="0" fontId="28" fillId="8" borderId="19" xfId="0" applyFont="1" applyFill="1" applyBorder="1" applyAlignment="1" applyProtection="1">
      <alignment horizontal="left" vertical="center"/>
    </xf>
    <xf numFmtId="8" fontId="5" fillId="0" borderId="19" xfId="0" applyNumberFormat="1" applyFont="1" applyFill="1" applyBorder="1" applyProtection="1"/>
    <xf numFmtId="10" fontId="5" fillId="0" borderId="19" xfId="3" applyNumberFormat="1" applyFont="1" applyBorder="1" applyProtection="1"/>
    <xf numFmtId="170" fontId="5" fillId="0" borderId="19" xfId="0" applyNumberFormat="1" applyFont="1" applyBorder="1" applyProtection="1"/>
    <xf numFmtId="7" fontId="5" fillId="0" borderId="36" xfId="0" applyNumberFormat="1" applyFont="1" applyBorder="1" applyProtection="1"/>
    <xf numFmtId="164" fontId="6" fillId="0" borderId="0" xfId="0" applyNumberFormat="1" applyFont="1" applyFill="1" applyBorder="1" applyAlignment="1" applyProtection="1"/>
    <xf numFmtId="0" fontId="5" fillId="0" borderId="0" xfId="0" quotePrefix="1" applyFont="1" applyAlignment="1" applyProtection="1">
      <alignment horizontal="center" vertical="center"/>
    </xf>
    <xf numFmtId="0" fontId="0" fillId="0" borderId="0" xfId="0" applyFont="1" applyProtection="1"/>
    <xf numFmtId="0" fontId="55" fillId="0" borderId="0" xfId="0" applyFont="1" applyProtection="1"/>
    <xf numFmtId="5" fontId="55" fillId="0" borderId="0" xfId="0" applyNumberFormat="1" applyFont="1" applyProtection="1"/>
    <xf numFmtId="5" fontId="39" fillId="0" borderId="0" xfId="0" applyNumberFormat="1" applyFont="1" applyProtection="1"/>
    <xf numFmtId="38" fontId="55" fillId="0" borderId="0" xfId="0" applyNumberFormat="1" applyFont="1" applyProtection="1"/>
    <xf numFmtId="0" fontId="49" fillId="0" borderId="0" xfId="0" applyFont="1" applyFill="1" applyProtection="1"/>
    <xf numFmtId="169" fontId="49" fillId="0" borderId="0" xfId="0" applyNumberFormat="1" applyFont="1" applyFill="1" applyProtection="1"/>
    <xf numFmtId="0" fontId="40" fillId="0" borderId="0" xfId="0" applyFont="1" applyAlignment="1" applyProtection="1">
      <alignment vertical="top"/>
    </xf>
    <xf numFmtId="0" fontId="39" fillId="0" borderId="0" xfId="0" applyFont="1" applyProtection="1"/>
    <xf numFmtId="8" fontId="55" fillId="0" borderId="0" xfId="3" applyNumberFormat="1" applyFont="1" applyProtection="1"/>
    <xf numFmtId="167" fontId="55" fillId="0" borderId="0" xfId="3" applyNumberFormat="1" applyFont="1" applyProtection="1"/>
    <xf numFmtId="5" fontId="55" fillId="0" borderId="0" xfId="0" applyNumberFormat="1" applyFont="1" applyFill="1" applyProtection="1"/>
    <xf numFmtId="38" fontId="55" fillId="0" borderId="0" xfId="0" applyNumberFormat="1" applyFont="1" applyFill="1" applyProtection="1"/>
    <xf numFmtId="5" fontId="39" fillId="0" borderId="0" xfId="0" applyNumberFormat="1" applyFont="1" applyFill="1" applyProtection="1"/>
    <xf numFmtId="0" fontId="55" fillId="0" borderId="0" xfId="0" applyFont="1" applyFill="1" applyProtection="1"/>
    <xf numFmtId="8" fontId="55" fillId="0" borderId="0" xfId="3" applyNumberFormat="1" applyFont="1" applyFill="1" applyAlignment="1" applyProtection="1">
      <alignment horizontal="right"/>
    </xf>
    <xf numFmtId="6" fontId="55" fillId="0" borderId="0" xfId="3" applyNumberFormat="1" applyFont="1" applyFill="1" applyAlignment="1" applyProtection="1">
      <alignment horizontal="right"/>
    </xf>
    <xf numFmtId="167" fontId="55" fillId="0" borderId="0" xfId="3" applyNumberFormat="1" applyFont="1" applyFill="1" applyAlignment="1" applyProtection="1">
      <alignment horizontal="right"/>
    </xf>
    <xf numFmtId="0" fontId="39" fillId="0" borderId="0" xfId="0" applyFont="1" applyFill="1" applyProtection="1"/>
    <xf numFmtId="0" fontId="55" fillId="15" borderId="22" xfId="0" applyFont="1" applyFill="1" applyBorder="1" applyProtection="1"/>
    <xf numFmtId="0" fontId="55" fillId="15" borderId="7" xfId="0" applyFont="1" applyFill="1" applyBorder="1" applyProtection="1"/>
    <xf numFmtId="0" fontId="55" fillId="15" borderId="23" xfId="0" applyFont="1" applyFill="1" applyBorder="1" applyProtection="1"/>
    <xf numFmtId="0" fontId="55" fillId="15" borderId="19" xfId="0" applyFont="1" applyFill="1" applyBorder="1" applyProtection="1"/>
    <xf numFmtId="0" fontId="55" fillId="12" borderId="19" xfId="0" applyFont="1" applyFill="1" applyBorder="1" applyProtection="1"/>
    <xf numFmtId="169" fontId="55" fillId="12" borderId="19" xfId="0" applyNumberFormat="1" applyFont="1" applyFill="1" applyBorder="1" applyProtection="1"/>
    <xf numFmtId="2" fontId="39" fillId="8" borderId="19" xfId="0" applyNumberFormat="1" applyFont="1" applyFill="1" applyBorder="1" applyProtection="1"/>
    <xf numFmtId="7" fontId="55" fillId="12" borderId="19" xfId="0" applyNumberFormat="1" applyFont="1" applyFill="1" applyBorder="1" applyProtection="1"/>
    <xf numFmtId="7" fontId="55" fillId="0" borderId="0" xfId="0" applyNumberFormat="1" applyFont="1" applyFill="1" applyProtection="1"/>
    <xf numFmtId="7" fontId="55" fillId="0" borderId="0" xfId="0" applyNumberFormat="1" applyFont="1" applyProtection="1"/>
    <xf numFmtId="7" fontId="39" fillId="12" borderId="19" xfId="0" applyNumberFormat="1" applyFont="1" applyFill="1" applyBorder="1" applyProtection="1"/>
    <xf numFmtId="7" fontId="39" fillId="8" borderId="19" xfId="0" applyNumberFormat="1" applyFont="1" applyFill="1" applyBorder="1" applyProtection="1"/>
    <xf numFmtId="7" fontId="39" fillId="0" borderId="0" xfId="0" applyNumberFormat="1" applyFont="1" applyFill="1" applyProtection="1"/>
    <xf numFmtId="2" fontId="52" fillId="5" borderId="19" xfId="0" applyNumberFormat="1" applyFont="1" applyFill="1" applyBorder="1" applyProtection="1"/>
    <xf numFmtId="0" fontId="55" fillId="5" borderId="22" xfId="0" applyFont="1" applyFill="1" applyBorder="1" applyProtection="1"/>
    <xf numFmtId="0" fontId="55" fillId="5" borderId="7" xfId="0" applyFont="1" applyFill="1" applyBorder="1" applyProtection="1"/>
    <xf numFmtId="0" fontId="55" fillId="5" borderId="23" xfId="0" applyFont="1" applyFill="1" applyBorder="1" applyProtection="1"/>
    <xf numFmtId="0" fontId="55" fillId="12" borderId="19" xfId="0" applyFont="1" applyFill="1" applyBorder="1" applyAlignment="1" applyProtection="1">
      <alignment vertical="center"/>
    </xf>
    <xf numFmtId="7" fontId="55" fillId="15" borderId="22" xfId="0" applyNumberFormat="1" applyFont="1" applyFill="1" applyBorder="1" applyProtection="1"/>
    <xf numFmtId="7" fontId="55" fillId="15" borderId="7" xfId="0" applyNumberFormat="1" applyFont="1" applyFill="1" applyBorder="1" applyProtection="1"/>
    <xf numFmtId="7" fontId="55" fillId="15" borderId="23" xfId="0" applyNumberFormat="1" applyFont="1" applyFill="1" applyBorder="1" applyProtection="1"/>
    <xf numFmtId="7" fontId="39" fillId="15" borderId="19" xfId="0" applyNumberFormat="1" applyFont="1" applyFill="1" applyBorder="1" applyProtection="1"/>
    <xf numFmtId="7" fontId="55" fillId="8" borderId="19" xfId="0" applyNumberFormat="1" applyFont="1" applyFill="1" applyBorder="1" applyProtection="1"/>
    <xf numFmtId="0" fontId="55" fillId="0" borderId="0" xfId="0" applyFont="1" applyAlignment="1" applyProtection="1">
      <alignment vertical="center"/>
    </xf>
    <xf numFmtId="5" fontId="55" fillId="0" borderId="0" xfId="0" applyNumberFormat="1" applyFont="1" applyFill="1" applyAlignment="1" applyProtection="1">
      <alignment vertical="center"/>
    </xf>
    <xf numFmtId="5" fontId="55" fillId="0" borderId="0" xfId="0" applyNumberFormat="1" applyFont="1" applyAlignment="1" applyProtection="1">
      <alignment vertical="center"/>
    </xf>
    <xf numFmtId="7" fontId="55" fillId="8" borderId="19" xfId="0" applyNumberFormat="1" applyFont="1" applyFill="1" applyBorder="1" applyAlignment="1" applyProtection="1">
      <alignment vertical="center"/>
    </xf>
    <xf numFmtId="7" fontId="55" fillId="15" borderId="22" xfId="0" applyNumberFormat="1" applyFont="1" applyFill="1" applyBorder="1" applyAlignment="1" applyProtection="1">
      <alignment vertical="center"/>
    </xf>
    <xf numFmtId="7" fontId="55" fillId="15" borderId="7" xfId="0" applyNumberFormat="1" applyFont="1" applyFill="1" applyBorder="1" applyAlignment="1" applyProtection="1">
      <alignment vertical="center"/>
    </xf>
    <xf numFmtId="7" fontId="55" fillId="15" borderId="23" xfId="0" applyNumberFormat="1" applyFont="1" applyFill="1" applyBorder="1" applyAlignment="1" applyProtection="1">
      <alignment vertical="center"/>
    </xf>
    <xf numFmtId="7" fontId="55" fillId="15" borderId="19" xfId="0" applyNumberFormat="1" applyFont="1" applyFill="1" applyBorder="1" applyAlignment="1" applyProtection="1">
      <alignment vertical="center"/>
    </xf>
    <xf numFmtId="8" fontId="9" fillId="0" borderId="30" xfId="0" applyNumberFormat="1" applyFont="1" applyFill="1" applyBorder="1" applyProtection="1"/>
    <xf numFmtId="7" fontId="7" fillId="0" borderId="36" xfId="0" applyNumberFormat="1" applyFont="1" applyBorder="1" applyProtection="1"/>
    <xf numFmtId="170" fontId="7" fillId="0" borderId="33" xfId="0" applyNumberFormat="1" applyFont="1" applyFill="1" applyBorder="1" applyProtection="1"/>
    <xf numFmtId="170" fontId="7" fillId="0" borderId="33" xfId="0" applyNumberFormat="1" applyFont="1" applyBorder="1" applyProtection="1"/>
    <xf numFmtId="170" fontId="6" fillId="0" borderId="33" xfId="0" applyNumberFormat="1" applyFont="1" applyFill="1" applyBorder="1" applyProtection="1"/>
    <xf numFmtId="170" fontId="6" fillId="0" borderId="33" xfId="0" applyNumberFormat="1" applyFont="1" applyBorder="1" applyProtection="1"/>
    <xf numFmtId="170" fontId="5" fillId="0" borderId="30" xfId="0" applyNumberFormat="1" applyFont="1" applyFill="1" applyBorder="1" applyProtection="1"/>
    <xf numFmtId="170" fontId="5" fillId="0" borderId="33" xfId="0" applyNumberFormat="1" applyFont="1" applyBorder="1" applyProtection="1"/>
    <xf numFmtId="7" fontId="39" fillId="8" borderId="19" xfId="0" applyNumberFormat="1" applyFont="1" applyFill="1" applyBorder="1" applyAlignment="1" applyProtection="1">
      <alignment vertical="center"/>
    </xf>
    <xf numFmtId="0" fontId="55" fillId="12" borderId="19" xfId="0" applyFont="1" applyFill="1" applyBorder="1" applyAlignment="1" applyProtection="1">
      <alignment vertical="center" wrapText="1"/>
    </xf>
    <xf numFmtId="170" fontId="39" fillId="12" borderId="19" xfId="0" applyNumberFormat="1" applyFont="1" applyFill="1" applyBorder="1" applyProtection="1"/>
    <xf numFmtId="0" fontId="55" fillId="12" borderId="19" xfId="0" applyFont="1" applyFill="1" applyBorder="1" applyAlignment="1" applyProtection="1">
      <alignment horizontal="left" vertical="center"/>
    </xf>
    <xf numFmtId="0" fontId="38" fillId="12" borderId="19" xfId="0" applyFont="1" applyFill="1" applyBorder="1" applyAlignment="1" applyProtection="1">
      <alignment vertical="center"/>
    </xf>
    <xf numFmtId="170" fontId="55" fillId="12" borderId="19" xfId="0" applyNumberFormat="1" applyFont="1" applyFill="1" applyBorder="1" applyProtection="1"/>
    <xf numFmtId="170" fontId="13" fillId="0" borderId="30" xfId="0" applyNumberFormat="1" applyFont="1" applyBorder="1" applyAlignment="1" applyProtection="1">
      <alignment vertical="center"/>
    </xf>
    <xf numFmtId="7" fontId="39" fillId="5" borderId="19" xfId="0" applyNumberFormat="1" applyFont="1" applyFill="1" applyBorder="1" applyProtection="1"/>
    <xf numFmtId="8" fontId="55" fillId="5" borderId="19" xfId="3" applyNumberFormat="1" applyFont="1" applyFill="1" applyBorder="1" applyAlignment="1" applyProtection="1">
      <alignment horizontal="right"/>
    </xf>
    <xf numFmtId="8" fontId="39" fillId="5" borderId="19" xfId="3" applyNumberFormat="1" applyFont="1" applyFill="1" applyBorder="1" applyAlignment="1" applyProtection="1">
      <alignment horizontal="right"/>
    </xf>
    <xf numFmtId="0" fontId="55" fillId="12" borderId="19" xfId="0" applyFont="1" applyFill="1" applyBorder="1" applyAlignment="1" applyProtection="1">
      <alignment wrapText="1"/>
    </xf>
    <xf numFmtId="8" fontId="55" fillId="12" borderId="19" xfId="3" applyNumberFormat="1" applyFont="1" applyFill="1" applyBorder="1" applyAlignment="1" applyProtection="1">
      <alignment horizontal="right"/>
    </xf>
    <xf numFmtId="167" fontId="55" fillId="12" borderId="19" xfId="3" applyNumberFormat="1" applyFont="1" applyFill="1" applyBorder="1" applyAlignment="1" applyProtection="1">
      <alignment horizontal="right"/>
    </xf>
    <xf numFmtId="8" fontId="39" fillId="12" borderId="19" xfId="3" applyNumberFormat="1" applyFont="1" applyFill="1" applyBorder="1" applyAlignment="1" applyProtection="1">
      <alignment horizontal="right"/>
    </xf>
    <xf numFmtId="0" fontId="25" fillId="0" borderId="0" xfId="0" applyFont="1" applyProtection="1">
      <protection locked="0"/>
    </xf>
    <xf numFmtId="0" fontId="3" fillId="0" borderId="0" xfId="0" applyFont="1" applyAlignment="1" applyProtection="1">
      <protection locked="0"/>
    </xf>
    <xf numFmtId="0" fontId="3" fillId="0" borderId="0" xfId="0" applyFont="1"/>
    <xf numFmtId="0" fontId="3" fillId="0" borderId="0" xfId="0" applyFont="1" applyAlignment="1"/>
    <xf numFmtId="0" fontId="55" fillId="0" borderId="0" xfId="0" applyFont="1"/>
    <xf numFmtId="0" fontId="3" fillId="0" borderId="0" xfId="0" applyFont="1" applyAlignment="1">
      <alignment horizontal="right"/>
    </xf>
    <xf numFmtId="0" fontId="55" fillId="5" borderId="7" xfId="0" applyFont="1" applyFill="1" applyBorder="1"/>
    <xf numFmtId="0" fontId="55" fillId="5" borderId="23" xfId="0" applyFont="1" applyFill="1" applyBorder="1"/>
    <xf numFmtId="0" fontId="55" fillId="0" borderId="0" xfId="0" applyFont="1" applyAlignment="1"/>
    <xf numFmtId="0" fontId="65" fillId="5" borderId="22" xfId="0" applyFont="1" applyFill="1" applyBorder="1"/>
    <xf numFmtId="0" fontId="64" fillId="5" borderId="22" xfId="0" applyFont="1" applyFill="1" applyBorder="1"/>
    <xf numFmtId="16" fontId="2" fillId="0" borderId="0" xfId="0" applyNumberFormat="1" applyFont="1" applyAlignment="1" applyProtection="1">
      <alignment horizontal="right"/>
    </xf>
    <xf numFmtId="0" fontId="29" fillId="6" borderId="22" xfId="0" applyFont="1" applyFill="1" applyBorder="1" applyAlignment="1" applyProtection="1">
      <alignment horizontal="left" vertical="center" wrapText="1"/>
      <protection locked="0"/>
    </xf>
    <xf numFmtId="0" fontId="29" fillId="6" borderId="23" xfId="0" applyFont="1" applyFill="1" applyBorder="1" applyAlignment="1" applyProtection="1">
      <alignment horizontal="left" vertical="center" wrapText="1"/>
      <protection locked="0"/>
    </xf>
    <xf numFmtId="2" fontId="39" fillId="12" borderId="19" xfId="0" applyNumberFormat="1" applyFont="1" applyFill="1" applyBorder="1" applyProtection="1"/>
    <xf numFmtId="10" fontId="39" fillId="12" borderId="19" xfId="3" applyNumberFormat="1" applyFont="1" applyFill="1" applyBorder="1" applyAlignment="1" applyProtection="1">
      <alignment horizontal="right"/>
    </xf>
    <xf numFmtId="0" fontId="25" fillId="0" borderId="19" xfId="0" applyFont="1" applyBorder="1" applyAlignment="1" applyProtection="1">
      <alignment horizontal="center" vertical="center"/>
    </xf>
    <xf numFmtId="0" fontId="66" fillId="0" borderId="0" xfId="0" applyFont="1" applyBorder="1" applyProtection="1"/>
    <xf numFmtId="0" fontId="1" fillId="0" borderId="0" xfId="0" applyFont="1" applyProtection="1"/>
    <xf numFmtId="0" fontId="1" fillId="0" borderId="0" xfId="0" applyFont="1" applyBorder="1" applyAlignment="1" applyProtection="1">
      <alignment horizontal="center"/>
    </xf>
    <xf numFmtId="0" fontId="1" fillId="0" borderId="0" xfId="0" applyFont="1" applyBorder="1" applyAlignment="1" applyProtection="1"/>
    <xf numFmtId="3" fontId="1" fillId="0" borderId="0" xfId="0" applyNumberFormat="1" applyFont="1" applyProtection="1"/>
    <xf numFmtId="3" fontId="1" fillId="6" borderId="0" xfId="0" applyNumberFormat="1" applyFont="1" applyFill="1" applyProtection="1"/>
    <xf numFmtId="4" fontId="1" fillId="0" borderId="0" xfId="0" applyNumberFormat="1" applyFont="1" applyProtection="1"/>
    <xf numFmtId="4" fontId="1" fillId="11" borderId="0" xfId="0" applyNumberFormat="1" applyFont="1" applyFill="1" applyProtection="1"/>
    <xf numFmtId="3" fontId="1" fillId="0" borderId="0" xfId="0" applyNumberFormat="1" applyFont="1" applyFill="1" applyProtection="1"/>
    <xf numFmtId="0" fontId="29" fillId="6" borderId="22" xfId="0" applyFont="1" applyFill="1" applyBorder="1" applyAlignment="1" applyProtection="1">
      <alignment horizontal="left" vertical="center" wrapText="1"/>
      <protection locked="0"/>
    </xf>
    <xf numFmtId="0" fontId="29" fillId="6" borderId="23" xfId="0" applyFont="1" applyFill="1" applyBorder="1" applyAlignment="1" applyProtection="1">
      <alignment horizontal="left" vertical="center" wrapText="1"/>
      <protection locked="0"/>
    </xf>
    <xf numFmtId="7" fontId="28" fillId="5" borderId="19" xfId="0" applyNumberFormat="1" applyFont="1" applyFill="1" applyBorder="1" applyAlignment="1" applyProtection="1">
      <alignment horizontal="center" vertical="center"/>
    </xf>
    <xf numFmtId="170" fontId="25" fillId="0" borderId="19" xfId="0" applyNumberFormat="1" applyFont="1" applyBorder="1" applyAlignment="1" applyProtection="1">
      <alignment horizontal="center" vertical="center"/>
    </xf>
    <xf numFmtId="170" fontId="25" fillId="0" borderId="19" xfId="0" applyNumberFormat="1" applyFont="1" applyFill="1" applyBorder="1" applyAlignment="1" applyProtection="1">
      <alignment horizontal="center" vertical="center"/>
    </xf>
    <xf numFmtId="7" fontId="25" fillId="0" borderId="19" xfId="0" applyNumberFormat="1" applyFont="1" applyFill="1" applyBorder="1" applyAlignment="1" applyProtection="1">
      <alignment horizontal="center" vertical="center"/>
    </xf>
    <xf numFmtId="170" fontId="15" fillId="0" borderId="19" xfId="0" applyNumberFormat="1" applyFont="1" applyFill="1" applyBorder="1" applyAlignment="1" applyProtection="1">
      <alignment horizontal="center" vertical="center"/>
    </xf>
    <xf numFmtId="170" fontId="25" fillId="6" borderId="19" xfId="0" applyNumberFormat="1" applyFont="1" applyFill="1" applyBorder="1" applyAlignment="1" applyProtection="1">
      <alignment horizontal="center" vertical="center"/>
      <protection locked="0"/>
    </xf>
    <xf numFmtId="0" fontId="55" fillId="17" borderId="38" xfId="0" applyFont="1" applyFill="1" applyBorder="1" applyAlignment="1">
      <alignment horizontal="right"/>
    </xf>
    <xf numFmtId="0" fontId="55" fillId="0" borderId="0" xfId="0" applyFont="1" applyAlignment="1">
      <alignment horizontal="left" vertical="center" wrapText="1"/>
    </xf>
    <xf numFmtId="0" fontId="28" fillId="0" borderId="0" xfId="0" applyFont="1" applyAlignment="1">
      <alignment horizontal="left" vertical="center"/>
    </xf>
    <xf numFmtId="0" fontId="65" fillId="13" borderId="26" xfId="0" applyFont="1" applyFill="1" applyBorder="1" applyAlignment="1">
      <alignment horizontal="center" vertical="center" wrapText="1"/>
    </xf>
    <xf numFmtId="0" fontId="46" fillId="13" borderId="27" xfId="0" applyFont="1" applyFill="1" applyBorder="1" applyAlignment="1">
      <alignment horizontal="center" vertical="center"/>
    </xf>
    <xf numFmtId="0" fontId="46" fillId="13" borderId="5" xfId="0" applyFont="1" applyFill="1" applyBorder="1" applyAlignment="1">
      <alignment horizontal="center" vertical="center"/>
    </xf>
    <xf numFmtId="0" fontId="55" fillId="0" borderId="11" xfId="0" applyFont="1" applyBorder="1" applyAlignment="1">
      <alignment horizontal="left" vertical="center" wrapText="1"/>
    </xf>
    <xf numFmtId="0" fontId="25" fillId="0" borderId="0" xfId="0" applyFont="1" applyBorder="1" applyAlignment="1" applyProtection="1">
      <alignment horizontal="center"/>
    </xf>
    <xf numFmtId="0" fontId="32" fillId="6" borderId="22" xfId="0" applyNumberFormat="1" applyFont="1" applyFill="1" applyBorder="1" applyAlignment="1" applyProtection="1">
      <alignment horizontal="left" vertical="center"/>
      <protection locked="0"/>
    </xf>
    <xf numFmtId="0" fontId="32" fillId="6" borderId="7" xfId="0" applyNumberFormat="1" applyFont="1" applyFill="1" applyBorder="1" applyAlignment="1" applyProtection="1">
      <alignment horizontal="left" vertical="center"/>
      <protection locked="0"/>
    </xf>
    <xf numFmtId="0" fontId="32" fillId="6" borderId="23" xfId="0" applyNumberFormat="1" applyFont="1" applyFill="1" applyBorder="1" applyAlignment="1" applyProtection="1">
      <alignment horizontal="left" vertical="center"/>
      <protection locked="0"/>
    </xf>
    <xf numFmtId="0" fontId="39" fillId="5" borderId="22" xfId="0" applyFont="1" applyFill="1" applyBorder="1" applyAlignment="1">
      <alignment horizontal="left" vertical="center"/>
    </xf>
    <xf numFmtId="0" fontId="39" fillId="5" borderId="23" xfId="0" applyFont="1" applyFill="1" applyBorder="1" applyAlignment="1">
      <alignment horizontal="left" vertical="center"/>
    </xf>
    <xf numFmtId="0" fontId="25" fillId="0" borderId="1" xfId="0" applyFont="1" applyBorder="1" applyAlignment="1" applyProtection="1">
      <alignment horizontal="center"/>
    </xf>
    <xf numFmtId="0" fontId="28" fillId="8" borderId="19" xfId="0" applyFont="1" applyFill="1" applyBorder="1" applyAlignment="1" applyProtection="1">
      <alignment horizontal="center" vertical="center"/>
    </xf>
    <xf numFmtId="0" fontId="25" fillId="0" borderId="19" xfId="0" applyFont="1" applyBorder="1" applyAlignment="1" applyProtection="1">
      <alignment vertical="top" wrapText="1"/>
    </xf>
    <xf numFmtId="0" fontId="0" fillId="0" borderId="19" xfId="0" applyBorder="1" applyAlignment="1" applyProtection="1">
      <alignment wrapText="1"/>
    </xf>
    <xf numFmtId="0" fontId="0" fillId="0" borderId="19" xfId="0" applyBorder="1" applyAlignment="1" applyProtection="1">
      <alignment vertical="top" wrapText="1"/>
    </xf>
    <xf numFmtId="0" fontId="13" fillId="8" borderId="19" xfId="0" applyFont="1" applyFill="1" applyBorder="1" applyAlignment="1" applyProtection="1">
      <alignment horizontal="left" vertical="center" wrapText="1"/>
    </xf>
    <xf numFmtId="0" fontId="14" fillId="8" borderId="19" xfId="0" applyFont="1" applyFill="1" applyBorder="1" applyAlignment="1" applyProtection="1">
      <alignment horizontal="left" vertical="center" wrapText="1"/>
    </xf>
    <xf numFmtId="0" fontId="39" fillId="5" borderId="22" xfId="0" applyFont="1" applyFill="1" applyBorder="1" applyAlignment="1" applyProtection="1">
      <alignment horizontal="left" vertical="center"/>
    </xf>
    <xf numFmtId="0" fontId="39" fillId="5" borderId="7" xfId="0" applyFont="1" applyFill="1" applyBorder="1" applyAlignment="1" applyProtection="1">
      <alignment horizontal="left" vertical="center"/>
    </xf>
    <xf numFmtId="0" fontId="39" fillId="5" borderId="23" xfId="0" applyFont="1" applyFill="1" applyBorder="1" applyAlignment="1" applyProtection="1">
      <alignment horizontal="left" vertical="center"/>
    </xf>
    <xf numFmtId="0" fontId="2" fillId="8" borderId="19" xfId="0" applyFont="1" applyFill="1" applyBorder="1" applyAlignment="1" applyProtection="1">
      <alignment horizontal="left" vertical="center" wrapText="1"/>
    </xf>
    <xf numFmtId="0" fontId="14" fillId="8" borderId="19" xfId="0" applyFont="1" applyFill="1" applyBorder="1" applyAlignment="1" applyProtection="1">
      <alignment horizontal="left" vertical="center"/>
    </xf>
    <xf numFmtId="0" fontId="14" fillId="8" borderId="19" xfId="0" quotePrefix="1" applyFont="1" applyFill="1" applyBorder="1" applyAlignment="1" applyProtection="1">
      <alignment horizontal="left" vertical="center"/>
    </xf>
    <xf numFmtId="0" fontId="25" fillId="8" borderId="19" xfId="0" quotePrefix="1" applyFont="1" applyFill="1" applyBorder="1" applyAlignment="1" applyProtection="1">
      <alignment horizontal="left" vertical="center"/>
    </xf>
    <xf numFmtId="0" fontId="25" fillId="8" borderId="19" xfId="0" applyFont="1" applyFill="1" applyBorder="1" applyAlignment="1" applyProtection="1">
      <alignment horizontal="left" vertical="center" wrapText="1"/>
    </xf>
    <xf numFmtId="0" fontId="39" fillId="5" borderId="22" xfId="0" applyFont="1" applyFill="1" applyBorder="1" applyAlignment="1" applyProtection="1">
      <alignment horizontal="center"/>
    </xf>
    <xf numFmtId="0" fontId="39" fillId="5" borderId="7" xfId="0" applyFont="1" applyFill="1" applyBorder="1" applyAlignment="1" applyProtection="1">
      <alignment horizontal="center"/>
    </xf>
    <xf numFmtId="0" fontId="39" fillId="5" borderId="23" xfId="0" applyFont="1" applyFill="1" applyBorder="1" applyAlignment="1" applyProtection="1">
      <alignment horizontal="center"/>
    </xf>
    <xf numFmtId="0" fontId="12" fillId="9" borderId="26" xfId="0" applyFont="1" applyFill="1" applyBorder="1" applyAlignment="1" applyProtection="1">
      <alignment horizontal="center" vertical="center" wrapText="1"/>
    </xf>
    <xf numFmtId="0" fontId="15" fillId="9" borderId="27" xfId="0" applyFont="1" applyFill="1" applyBorder="1" applyAlignment="1" applyProtection="1">
      <alignment horizontal="center" vertical="center" wrapText="1"/>
    </xf>
    <xf numFmtId="0" fontId="15" fillId="9" borderId="28" xfId="0" applyFont="1" applyFill="1" applyBorder="1" applyAlignment="1" applyProtection="1">
      <alignment horizontal="center" vertical="center" wrapText="1"/>
    </xf>
    <xf numFmtId="165" fontId="32" fillId="6" borderId="22" xfId="0" applyNumberFormat="1" applyFont="1" applyFill="1" applyBorder="1" applyAlignment="1" applyProtection="1">
      <alignment horizontal="left" vertical="center"/>
      <protection locked="0"/>
    </xf>
    <xf numFmtId="165" fontId="32" fillId="6" borderId="7" xfId="0" applyNumberFormat="1" applyFont="1" applyFill="1" applyBorder="1" applyAlignment="1" applyProtection="1">
      <alignment horizontal="left" vertical="center"/>
      <protection locked="0"/>
    </xf>
    <xf numFmtId="165" fontId="32" fillId="6" borderId="23" xfId="0" applyNumberFormat="1" applyFont="1" applyFill="1" applyBorder="1" applyAlignment="1" applyProtection="1">
      <alignment horizontal="left" vertical="center"/>
      <protection locked="0"/>
    </xf>
    <xf numFmtId="37" fontId="32" fillId="6" borderId="22" xfId="0" applyNumberFormat="1" applyFont="1" applyFill="1" applyBorder="1" applyAlignment="1" applyProtection="1">
      <alignment horizontal="left" vertical="center"/>
      <protection locked="0"/>
    </xf>
    <xf numFmtId="37" fontId="32" fillId="6" borderId="7" xfId="0" applyNumberFormat="1" applyFont="1" applyFill="1" applyBorder="1" applyAlignment="1" applyProtection="1">
      <alignment horizontal="left" vertical="center"/>
      <protection locked="0"/>
    </xf>
    <xf numFmtId="37" fontId="32" fillId="6" borderId="23" xfId="0" applyNumberFormat="1" applyFont="1" applyFill="1" applyBorder="1" applyAlignment="1" applyProtection="1">
      <alignment horizontal="left" vertical="center"/>
      <protection locked="0"/>
    </xf>
    <xf numFmtId="0" fontId="39" fillId="5" borderId="7" xfId="0" applyFont="1" applyFill="1" applyBorder="1" applyAlignment="1">
      <alignment horizontal="left" vertical="center"/>
    </xf>
    <xf numFmtId="0" fontId="28" fillId="8" borderId="19" xfId="0" applyFont="1" applyFill="1" applyBorder="1" applyAlignment="1" applyProtection="1">
      <alignment horizontal="left" vertical="center" wrapText="1"/>
    </xf>
    <xf numFmtId="0" fontId="32" fillId="6" borderId="22" xfId="0" applyFont="1" applyFill="1" applyBorder="1" applyAlignment="1" applyProtection="1">
      <alignment horizontal="left" vertical="center"/>
      <protection locked="0"/>
    </xf>
    <xf numFmtId="0" fontId="32" fillId="6" borderId="7" xfId="0" applyFont="1" applyFill="1" applyBorder="1" applyAlignment="1" applyProtection="1">
      <alignment horizontal="left" vertical="center"/>
      <protection locked="0"/>
    </xf>
    <xf numFmtId="0" fontId="32" fillId="6" borderId="23" xfId="0" applyFont="1" applyFill="1" applyBorder="1" applyAlignment="1" applyProtection="1">
      <alignment horizontal="left" vertical="center"/>
      <protection locked="0"/>
    </xf>
    <xf numFmtId="0" fontId="28" fillId="8" borderId="22" xfId="0" applyFont="1" applyFill="1" applyBorder="1" applyAlignment="1" applyProtection="1">
      <alignment horizontal="left" vertical="center"/>
    </xf>
    <xf numFmtId="0" fontId="28" fillId="8" borderId="7" xfId="0" applyFont="1" applyFill="1" applyBorder="1" applyAlignment="1" applyProtection="1">
      <alignment horizontal="left" vertical="center"/>
    </xf>
    <xf numFmtId="0" fontId="28" fillId="8" borderId="23" xfId="0" applyFont="1" applyFill="1" applyBorder="1" applyAlignment="1" applyProtection="1">
      <alignment horizontal="left" vertical="center"/>
    </xf>
    <xf numFmtId="0" fontId="28" fillId="5" borderId="16" xfId="0" applyFont="1" applyFill="1" applyBorder="1" applyAlignment="1" applyProtection="1">
      <alignment horizontal="center"/>
    </xf>
    <xf numFmtId="0" fontId="28" fillId="5" borderId="11" xfId="0" applyFont="1" applyFill="1" applyBorder="1" applyAlignment="1" applyProtection="1">
      <alignment horizontal="center"/>
    </xf>
    <xf numFmtId="0" fontId="28" fillId="5" borderId="17" xfId="0" applyFont="1" applyFill="1" applyBorder="1" applyAlignment="1" applyProtection="1">
      <alignment horizontal="center"/>
    </xf>
    <xf numFmtId="0" fontId="20" fillId="8" borderId="22" xfId="0" applyFont="1" applyFill="1" applyBorder="1" applyAlignment="1" applyProtection="1">
      <alignment horizontal="left" vertical="center"/>
    </xf>
    <xf numFmtId="0" fontId="20" fillId="8" borderId="7" xfId="0" applyFont="1" applyFill="1" applyBorder="1" applyAlignment="1" applyProtection="1">
      <alignment horizontal="left" vertical="center"/>
    </xf>
    <xf numFmtId="0" fontId="20" fillId="8" borderId="23" xfId="0" applyFont="1" applyFill="1" applyBorder="1" applyAlignment="1" applyProtection="1">
      <alignment horizontal="left" vertical="center"/>
    </xf>
    <xf numFmtId="165" fontId="20" fillId="8" borderId="22" xfId="0" applyNumberFormat="1" applyFont="1" applyFill="1" applyBorder="1" applyAlignment="1" applyProtection="1">
      <alignment horizontal="left" vertical="center"/>
    </xf>
    <xf numFmtId="165" fontId="20" fillId="8" borderId="7" xfId="0" applyNumberFormat="1" applyFont="1" applyFill="1" applyBorder="1" applyAlignment="1" applyProtection="1">
      <alignment horizontal="left" vertical="center"/>
    </xf>
    <xf numFmtId="165" fontId="20" fillId="8" borderId="23" xfId="0" applyNumberFormat="1" applyFont="1" applyFill="1" applyBorder="1" applyAlignment="1" applyProtection="1">
      <alignment horizontal="left" vertical="center"/>
    </xf>
    <xf numFmtId="37" fontId="20" fillId="8" borderId="22" xfId="0" applyNumberFormat="1" applyFont="1" applyFill="1" applyBorder="1" applyAlignment="1" applyProtection="1">
      <alignment horizontal="left" vertical="center"/>
    </xf>
    <xf numFmtId="37" fontId="20" fillId="8" borderId="7" xfId="0" applyNumberFormat="1" applyFont="1" applyFill="1" applyBorder="1" applyAlignment="1" applyProtection="1">
      <alignment horizontal="left" vertical="center"/>
    </xf>
    <xf numFmtId="37" fontId="20" fillId="8" borderId="23" xfId="0" applyNumberFormat="1" applyFont="1" applyFill="1" applyBorder="1" applyAlignment="1" applyProtection="1">
      <alignment horizontal="left" vertical="center"/>
    </xf>
    <xf numFmtId="0" fontId="28" fillId="11" borderId="22" xfId="0" applyFont="1" applyFill="1" applyBorder="1" applyAlignment="1" applyProtection="1">
      <alignment horizontal="center" vertical="center"/>
    </xf>
    <xf numFmtId="0" fontId="28" fillId="11" borderId="23" xfId="0" applyFont="1" applyFill="1" applyBorder="1" applyAlignment="1" applyProtection="1">
      <alignment horizontal="center" vertical="center"/>
    </xf>
    <xf numFmtId="0" fontId="28" fillId="11" borderId="25" xfId="0" applyFont="1" applyFill="1" applyBorder="1" applyAlignment="1" applyProtection="1">
      <alignment horizontal="center" vertical="center"/>
    </xf>
    <xf numFmtId="0" fontId="28" fillId="11" borderId="24" xfId="0" applyFont="1" applyFill="1" applyBorder="1" applyAlignment="1" applyProtection="1">
      <alignment horizontal="center" vertical="center"/>
    </xf>
    <xf numFmtId="0" fontId="28" fillId="5" borderId="22" xfId="0" applyFont="1" applyFill="1" applyBorder="1" applyAlignment="1" applyProtection="1">
      <alignment horizontal="left" wrapText="1"/>
    </xf>
    <xf numFmtId="0" fontId="28" fillId="5" borderId="23" xfId="0" applyFont="1" applyFill="1" applyBorder="1" applyAlignment="1" applyProtection="1">
      <alignment horizontal="left" wrapText="1"/>
    </xf>
    <xf numFmtId="0" fontId="38" fillId="8" borderId="22" xfId="0" applyFont="1" applyFill="1" applyBorder="1" applyAlignment="1" applyProtection="1">
      <alignment horizontal="center"/>
    </xf>
    <xf numFmtId="0" fontId="38" fillId="8" borderId="23" xfId="0" applyFont="1" applyFill="1" applyBorder="1" applyAlignment="1" applyProtection="1">
      <alignment horizontal="center"/>
    </xf>
    <xf numFmtId="0" fontId="54" fillId="0" borderId="22"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39" fillId="10" borderId="22" xfId="0" applyFont="1" applyFill="1" applyBorder="1" applyAlignment="1" applyProtection="1">
      <alignment horizontal="left" vertical="center" wrapText="1"/>
    </xf>
    <xf numFmtId="0" fontId="39" fillId="10" borderId="7" xfId="0" applyFont="1" applyFill="1" applyBorder="1" applyAlignment="1" applyProtection="1">
      <alignment horizontal="left" vertical="center"/>
    </xf>
    <xf numFmtId="0" fontId="39" fillId="10" borderId="23" xfId="0" applyFont="1" applyFill="1" applyBorder="1" applyAlignment="1" applyProtection="1">
      <alignment horizontal="left" vertical="center"/>
    </xf>
    <xf numFmtId="0" fontId="29" fillId="6" borderId="31" xfId="0" applyFont="1" applyFill="1" applyBorder="1" applyAlignment="1" applyProtection="1">
      <alignment vertical="top"/>
      <protection locked="0"/>
    </xf>
    <xf numFmtId="0" fontId="29" fillId="6" borderId="25" xfId="0" applyFont="1" applyFill="1" applyBorder="1" applyAlignment="1" applyProtection="1">
      <alignment vertical="top"/>
      <protection locked="0"/>
    </xf>
    <xf numFmtId="0" fontId="29" fillId="6" borderId="31" xfId="0" applyFont="1" applyFill="1" applyBorder="1" applyAlignment="1" applyProtection="1">
      <alignment horizontal="left"/>
      <protection locked="0"/>
    </xf>
    <xf numFmtId="0" fontId="29" fillId="6" borderId="25" xfId="0" applyFont="1" applyFill="1" applyBorder="1" applyAlignment="1" applyProtection="1">
      <alignment horizontal="left"/>
      <protection locked="0"/>
    </xf>
    <xf numFmtId="0" fontId="28" fillId="11" borderId="22" xfId="0" applyFont="1" applyFill="1" applyBorder="1" applyAlignment="1" applyProtection="1">
      <alignment horizontal="left" vertical="center"/>
    </xf>
    <xf numFmtId="0" fontId="28" fillId="11" borderId="23" xfId="0" applyFont="1" applyFill="1" applyBorder="1" applyAlignment="1" applyProtection="1">
      <alignment horizontal="left" vertical="center"/>
    </xf>
    <xf numFmtId="0" fontId="38" fillId="8" borderId="22" xfId="0" applyFont="1" applyFill="1" applyBorder="1" applyAlignment="1" applyProtection="1">
      <alignment horizontal="center" vertical="center"/>
    </xf>
    <xf numFmtId="0" fontId="38" fillId="8" borderId="23" xfId="0" applyFont="1" applyFill="1" applyBorder="1" applyAlignment="1" applyProtection="1">
      <alignment horizontal="center" vertical="center"/>
    </xf>
    <xf numFmtId="0" fontId="39" fillId="5" borderId="22" xfId="0" applyFont="1" applyFill="1" applyBorder="1" applyAlignment="1" applyProtection="1">
      <alignment horizontal="center" vertical="center"/>
    </xf>
    <xf numFmtId="0" fontId="39" fillId="5" borderId="7" xfId="0" applyFont="1" applyFill="1" applyBorder="1" applyAlignment="1" applyProtection="1">
      <alignment horizontal="center" vertical="center"/>
    </xf>
    <xf numFmtId="0" fontId="39" fillId="5" borderId="23" xfId="0" applyFont="1" applyFill="1" applyBorder="1" applyAlignment="1" applyProtection="1">
      <alignment horizontal="center" vertical="center"/>
    </xf>
    <xf numFmtId="0" fontId="28" fillId="8" borderId="22" xfId="0" applyFont="1" applyFill="1" applyBorder="1" applyAlignment="1" applyProtection="1">
      <alignment horizontal="center" vertical="center"/>
    </xf>
    <xf numFmtId="0" fontId="28" fillId="8" borderId="23" xfId="0" applyFont="1" applyFill="1" applyBorder="1" applyAlignment="1" applyProtection="1">
      <alignment horizontal="center" vertical="center"/>
    </xf>
    <xf numFmtId="0" fontId="10" fillId="10" borderId="26" xfId="0" applyFont="1" applyFill="1" applyBorder="1" applyAlignment="1" applyProtection="1">
      <alignment horizontal="center" vertical="center" wrapText="1"/>
    </xf>
    <xf numFmtId="0" fontId="12" fillId="10" borderId="27" xfId="0" applyFont="1" applyFill="1" applyBorder="1" applyAlignment="1" applyProtection="1">
      <alignment horizontal="center" vertical="center" wrapText="1"/>
    </xf>
    <xf numFmtId="0" fontId="12" fillId="10" borderId="28" xfId="0" applyFont="1" applyFill="1" applyBorder="1" applyAlignment="1" applyProtection="1">
      <alignment horizontal="center" vertical="center" wrapText="1"/>
    </xf>
    <xf numFmtId="0" fontId="29" fillId="6" borderId="19" xfId="0" applyFont="1" applyFill="1" applyBorder="1" applyAlignment="1" applyProtection="1">
      <alignment vertical="top"/>
      <protection locked="0"/>
    </xf>
    <xf numFmtId="0" fontId="29" fillId="6" borderId="19" xfId="0" applyFont="1" applyFill="1" applyBorder="1" applyAlignment="1" applyProtection="1">
      <alignment horizontal="left"/>
      <protection locked="0"/>
    </xf>
    <xf numFmtId="0" fontId="29" fillId="6" borderId="22" xfId="0" applyFont="1" applyFill="1" applyBorder="1" applyAlignment="1" applyProtection="1">
      <alignment horizontal="left"/>
      <protection locked="0"/>
    </xf>
    <xf numFmtId="0" fontId="31" fillId="8" borderId="22" xfId="0" applyFont="1" applyFill="1" applyBorder="1" applyAlignment="1" applyProtection="1">
      <alignment horizontal="center" wrapText="1"/>
    </xf>
    <xf numFmtId="0" fontId="31" fillId="8" borderId="23" xfId="0" applyFont="1" applyFill="1" applyBorder="1" applyAlignment="1" applyProtection="1">
      <alignment horizontal="center"/>
    </xf>
    <xf numFmtId="0" fontId="31" fillId="8" borderId="22" xfId="0" applyFont="1" applyFill="1" applyBorder="1" applyAlignment="1" applyProtection="1">
      <alignment horizontal="center"/>
    </xf>
    <xf numFmtId="0" fontId="38" fillId="8" borderId="22" xfId="0" applyFont="1" applyFill="1" applyBorder="1" applyAlignment="1" applyProtection="1">
      <alignment horizontal="center" wrapText="1"/>
    </xf>
    <xf numFmtId="0" fontId="29" fillId="6" borderId="7" xfId="0" applyFont="1" applyFill="1" applyBorder="1" applyAlignment="1" applyProtection="1">
      <alignment horizontal="left"/>
      <protection locked="0"/>
    </xf>
    <xf numFmtId="0" fontId="29" fillId="6" borderId="23" xfId="0" applyFont="1" applyFill="1" applyBorder="1" applyAlignment="1" applyProtection="1">
      <alignment horizontal="left"/>
      <protection locked="0"/>
    </xf>
    <xf numFmtId="0" fontId="39" fillId="10" borderId="7" xfId="0" applyFont="1" applyFill="1" applyBorder="1" applyAlignment="1" applyProtection="1">
      <alignment horizontal="left" vertical="center" wrapText="1"/>
    </xf>
    <xf numFmtId="0" fontId="39" fillId="10" borderId="23" xfId="0" applyFont="1" applyFill="1" applyBorder="1" applyAlignment="1" applyProtection="1">
      <alignment horizontal="left" vertical="center" wrapText="1"/>
    </xf>
    <xf numFmtId="0" fontId="1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 xfId="0"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9" fillId="6" borderId="19" xfId="0" applyFont="1" applyFill="1" applyBorder="1" applyAlignment="1" applyProtection="1">
      <alignment horizontal="left" vertical="top"/>
      <protection locked="0"/>
    </xf>
    <xf numFmtId="0" fontId="29" fillId="6" borderId="22" xfId="0" applyFont="1" applyFill="1" applyBorder="1" applyAlignment="1" applyProtection="1">
      <alignment horizontal="left" vertical="top"/>
      <protection locked="0"/>
    </xf>
    <xf numFmtId="0" fontId="29" fillId="6" borderId="31" xfId="0" applyFont="1" applyFill="1" applyBorder="1" applyAlignment="1" applyProtection="1">
      <alignment horizontal="left" vertical="top"/>
      <protection locked="0"/>
    </xf>
    <xf numFmtId="0" fontId="29" fillId="6" borderId="25" xfId="0" applyFont="1" applyFill="1" applyBorder="1" applyAlignment="1" applyProtection="1">
      <alignment horizontal="left" vertical="top"/>
      <protection locked="0"/>
    </xf>
    <xf numFmtId="0" fontId="17" fillId="0" borderId="0" xfId="0" applyFont="1" applyAlignment="1" applyProtection="1">
      <alignment vertical="top" wrapText="1"/>
    </xf>
    <xf numFmtId="0" fontId="10" fillId="0" borderId="0" xfId="0" applyFont="1" applyAlignment="1" applyProtection="1">
      <alignment vertical="top" wrapText="1"/>
    </xf>
    <xf numFmtId="0" fontId="6" fillId="10" borderId="26" xfId="0" applyFont="1" applyFill="1" applyBorder="1" applyAlignment="1" applyProtection="1">
      <alignment horizontal="center" vertical="center" wrapText="1"/>
    </xf>
    <xf numFmtId="0" fontId="10" fillId="8" borderId="22" xfId="0" applyFont="1" applyFill="1" applyBorder="1" applyAlignment="1" applyProtection="1">
      <alignment horizontal="center"/>
    </xf>
    <xf numFmtId="0" fontId="10" fillId="8" borderId="23" xfId="0" applyFont="1" applyFill="1" applyBorder="1" applyAlignment="1" applyProtection="1">
      <alignment horizontal="center"/>
    </xf>
    <xf numFmtId="0" fontId="28" fillId="5" borderId="22" xfId="0" applyFont="1" applyFill="1" applyBorder="1" applyAlignment="1" applyProtection="1">
      <alignment horizontal="left"/>
    </xf>
    <xf numFmtId="0" fontId="28" fillId="5" borderId="23" xfId="0" applyFont="1" applyFill="1" applyBorder="1" applyAlignment="1" applyProtection="1">
      <alignment horizontal="left"/>
    </xf>
    <xf numFmtId="0" fontId="5" fillId="8" borderId="22"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28" fillId="5" borderId="22" xfId="0" applyFont="1" applyFill="1" applyBorder="1" applyAlignment="1" applyProtection="1">
      <alignment horizontal="left" vertical="center" wrapText="1"/>
    </xf>
    <xf numFmtId="0" fontId="28" fillId="5" borderId="23" xfId="0" applyFont="1" applyFill="1" applyBorder="1" applyAlignment="1" applyProtection="1">
      <alignment horizontal="left" vertical="center" wrapText="1"/>
    </xf>
    <xf numFmtId="0" fontId="17" fillId="0" borderId="22"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23" xfId="0" applyBorder="1" applyAlignment="1" applyProtection="1">
      <alignment horizontal="left" vertical="center" wrapText="1"/>
    </xf>
    <xf numFmtId="0" fontId="5" fillId="8" borderId="22" xfId="0" applyFont="1" applyFill="1" applyBorder="1" applyAlignment="1" applyProtection="1">
      <alignment horizontal="center"/>
    </xf>
    <xf numFmtId="0" fontId="9" fillId="11" borderId="22" xfId="0" applyFont="1" applyFill="1" applyBorder="1" applyAlignment="1" applyProtection="1">
      <alignment horizontal="center"/>
    </xf>
    <xf numFmtId="0" fontId="9" fillId="11" borderId="7" xfId="0" applyFont="1" applyFill="1" applyBorder="1" applyAlignment="1" applyProtection="1">
      <alignment horizontal="center"/>
    </xf>
    <xf numFmtId="0" fontId="9" fillId="11" borderId="23" xfId="0" applyFont="1" applyFill="1" applyBorder="1" applyAlignment="1" applyProtection="1">
      <alignment horizontal="center"/>
    </xf>
    <xf numFmtId="0" fontId="31" fillId="8" borderId="22" xfId="0" applyFont="1" applyFill="1" applyBorder="1" applyAlignment="1" applyProtection="1">
      <alignment horizontal="center" vertical="center" wrapText="1"/>
    </xf>
    <xf numFmtId="0" fontId="31" fillId="8" borderId="23" xfId="0" applyFont="1" applyFill="1" applyBorder="1" applyAlignment="1" applyProtection="1">
      <alignment horizontal="center" vertical="center"/>
    </xf>
    <xf numFmtId="0" fontId="38" fillId="8" borderId="22" xfId="0" applyFont="1" applyFill="1" applyBorder="1" applyAlignment="1" applyProtection="1">
      <alignment horizontal="center" vertical="center" wrapText="1"/>
    </xf>
    <xf numFmtId="0" fontId="9" fillId="8" borderId="19" xfId="0" applyFont="1" applyFill="1" applyBorder="1" applyAlignment="1" applyProtection="1">
      <alignment horizontal="center"/>
    </xf>
    <xf numFmtId="0" fontId="38" fillId="8" borderId="19" xfId="0" applyFont="1" applyFill="1" applyBorder="1" applyAlignment="1" applyProtection="1">
      <alignment horizontal="center" vertical="center"/>
    </xf>
    <xf numFmtId="0" fontId="17" fillId="0" borderId="16"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7" xfId="0" applyBorder="1" applyAlignment="1" applyProtection="1">
      <alignment horizontal="left" vertical="center" wrapText="1"/>
    </xf>
    <xf numFmtId="0" fontId="17" fillId="0" borderId="29" xfId="0" applyFont="1" applyBorder="1" applyAlignment="1" applyProtection="1">
      <alignment horizontal="left" vertical="center" wrapText="1"/>
    </xf>
    <xf numFmtId="0" fontId="17" fillId="0" borderId="25"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24" xfId="0" applyFont="1" applyBorder="1" applyAlignment="1" applyProtection="1">
      <alignment horizontal="left" vertical="center" wrapText="1"/>
    </xf>
    <xf numFmtId="0" fontId="29" fillId="6" borderId="22" xfId="0" applyFont="1" applyFill="1" applyBorder="1" applyAlignment="1" applyProtection="1">
      <alignment horizontal="left" vertical="center" wrapText="1"/>
      <protection locked="0"/>
    </xf>
    <xf numFmtId="0" fontId="29" fillId="6" borderId="23" xfId="0" applyFont="1" applyFill="1" applyBorder="1" applyAlignment="1" applyProtection="1">
      <alignment horizontal="left" vertical="center" wrapText="1"/>
      <protection locked="0"/>
    </xf>
    <xf numFmtId="0" fontId="28" fillId="11" borderId="22" xfId="0" applyFont="1" applyFill="1" applyBorder="1" applyAlignment="1" applyProtection="1">
      <alignment horizontal="left" vertical="center" wrapText="1"/>
    </xf>
    <xf numFmtId="0" fontId="28" fillId="11" borderId="23" xfId="0" applyFont="1" applyFill="1" applyBorder="1" applyAlignment="1" applyProtection="1">
      <alignment horizontal="left" vertical="center" wrapText="1"/>
    </xf>
    <xf numFmtId="0" fontId="55" fillId="10" borderId="22" xfId="0" applyFont="1" applyFill="1" applyBorder="1" applyAlignment="1" applyProtection="1">
      <alignment horizontal="left" vertical="center" wrapText="1"/>
    </xf>
    <xf numFmtId="0" fontId="9" fillId="10" borderId="7" xfId="0" applyFont="1" applyFill="1" applyBorder="1" applyAlignment="1" applyProtection="1">
      <alignment horizontal="left" vertical="center"/>
    </xf>
    <xf numFmtId="0" fontId="9" fillId="10" borderId="23" xfId="0" applyFont="1" applyFill="1" applyBorder="1" applyAlignment="1" applyProtection="1">
      <alignment horizontal="left" vertical="center"/>
    </xf>
    <xf numFmtId="0" fontId="6" fillId="11" borderId="19" xfId="0" applyFont="1" applyFill="1" applyBorder="1" applyAlignment="1" applyProtection="1">
      <alignment horizontal="left" vertical="center" wrapText="1"/>
    </xf>
    <xf numFmtId="0" fontId="9" fillId="11" borderId="19" xfId="0" applyFont="1" applyFill="1" applyBorder="1" applyAlignment="1" applyProtection="1">
      <alignment horizontal="left" vertical="center"/>
    </xf>
    <xf numFmtId="0" fontId="28" fillId="11" borderId="22" xfId="0" applyFont="1" applyFill="1" applyBorder="1" applyAlignment="1" applyProtection="1">
      <alignment horizontal="center"/>
    </xf>
    <xf numFmtId="0" fontId="28" fillId="11" borderId="23" xfId="0" applyFont="1" applyFill="1" applyBorder="1" applyAlignment="1" applyProtection="1">
      <alignment horizontal="center"/>
    </xf>
    <xf numFmtId="0" fontId="6" fillId="11" borderId="22" xfId="0" applyFont="1" applyFill="1" applyBorder="1" applyAlignment="1" applyProtection="1">
      <alignment horizontal="left" vertical="center" wrapText="1"/>
    </xf>
    <xf numFmtId="0" fontId="7" fillId="11" borderId="23" xfId="0" applyFont="1" applyFill="1" applyBorder="1" applyAlignment="1" applyProtection="1">
      <alignment horizontal="left" vertical="center"/>
    </xf>
    <xf numFmtId="0" fontId="7" fillId="8" borderId="23" xfId="0" applyFont="1" applyFill="1" applyBorder="1" applyAlignment="1" applyProtection="1">
      <alignment horizontal="center" vertical="center"/>
    </xf>
    <xf numFmtId="0" fontId="28" fillId="5" borderId="22" xfId="0" applyFont="1" applyFill="1" applyBorder="1" applyAlignment="1" applyProtection="1">
      <alignment horizontal="left" vertical="center"/>
    </xf>
    <xf numFmtId="0" fontId="28" fillId="5" borderId="23" xfId="0" applyFont="1" applyFill="1" applyBorder="1" applyAlignment="1" applyProtection="1">
      <alignment horizontal="left" vertical="center"/>
    </xf>
    <xf numFmtId="0" fontId="29" fillId="6" borderId="22" xfId="0" applyFont="1" applyFill="1" applyBorder="1" applyAlignment="1" applyProtection="1">
      <alignment vertical="top"/>
      <protection locked="0"/>
    </xf>
    <xf numFmtId="0" fontId="4" fillId="10" borderId="26" xfId="0"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xf>
    <xf numFmtId="0" fontId="6" fillId="8" borderId="22" xfId="0" applyFont="1" applyFill="1" applyBorder="1" applyAlignment="1" applyProtection="1">
      <alignment horizontal="center"/>
    </xf>
    <xf numFmtId="0" fontId="6" fillId="8" borderId="23" xfId="0" applyFont="1" applyFill="1" applyBorder="1" applyAlignment="1" applyProtection="1">
      <alignment horizontal="center"/>
    </xf>
    <xf numFmtId="0" fontId="6" fillId="11" borderId="22" xfId="0" applyFont="1" applyFill="1" applyBorder="1" applyAlignment="1" applyProtection="1">
      <alignment vertical="center" wrapText="1"/>
    </xf>
    <xf numFmtId="0" fontId="7" fillId="11" borderId="23" xfId="0" applyFont="1" applyFill="1" applyBorder="1" applyAlignment="1" applyProtection="1">
      <alignment vertical="center"/>
    </xf>
    <xf numFmtId="0" fontId="6" fillId="11" borderId="19" xfId="0" applyFont="1" applyFill="1" applyBorder="1" applyAlignment="1" applyProtection="1">
      <alignment vertical="center" wrapText="1"/>
    </xf>
    <xf numFmtId="0" fontId="9" fillId="11" borderId="19" xfId="0" applyFont="1" applyFill="1" applyBorder="1" applyAlignment="1" applyProtection="1">
      <alignment vertical="center"/>
    </xf>
    <xf numFmtId="0" fontId="29" fillId="6" borderId="19" xfId="0" applyFont="1" applyFill="1" applyBorder="1" applyAlignment="1" applyProtection="1">
      <alignment horizontal="left" vertical="center"/>
      <protection locked="0"/>
    </xf>
    <xf numFmtId="0" fontId="28" fillId="5" borderId="19" xfId="0" applyFont="1" applyFill="1" applyBorder="1" applyAlignment="1" applyProtection="1">
      <alignment horizontal="left" vertical="center"/>
    </xf>
    <xf numFmtId="0" fontId="1" fillId="10" borderId="26" xfId="0" applyFont="1" applyFill="1" applyBorder="1" applyAlignment="1" applyProtection="1">
      <alignment horizontal="center" vertical="center" wrapText="1"/>
    </xf>
    <xf numFmtId="0" fontId="5" fillId="11" borderId="22" xfId="0" applyFont="1" applyFill="1" applyBorder="1" applyAlignment="1" applyProtection="1">
      <alignment vertical="center" wrapText="1"/>
    </xf>
    <xf numFmtId="0" fontId="5" fillId="11" borderId="19" xfId="0" applyFont="1" applyFill="1" applyBorder="1" applyAlignment="1" applyProtection="1">
      <alignment vertical="center" wrapText="1"/>
    </xf>
    <xf numFmtId="0" fontId="39" fillId="8" borderId="22" xfId="0" applyFont="1" applyFill="1" applyBorder="1" applyAlignment="1" applyProtection="1">
      <alignment horizontal="left" vertical="center" wrapText="1"/>
    </xf>
    <xf numFmtId="0" fontId="39" fillId="8" borderId="23" xfId="0" applyFont="1" applyFill="1" applyBorder="1" applyAlignment="1" applyProtection="1">
      <alignment horizontal="left" vertical="center" wrapText="1"/>
    </xf>
    <xf numFmtId="0" fontId="52" fillId="5" borderId="22" xfId="0" applyFont="1" applyFill="1" applyBorder="1" applyAlignment="1" applyProtection="1">
      <alignment horizontal="left" vertical="center" wrapText="1"/>
    </xf>
    <xf numFmtId="0" fontId="52" fillId="5" borderId="23" xfId="0" applyFont="1" applyFill="1" applyBorder="1" applyAlignment="1" applyProtection="1">
      <alignment horizontal="left" vertical="center" wrapText="1"/>
    </xf>
    <xf numFmtId="0" fontId="38" fillId="15" borderId="22" xfId="0" applyFont="1" applyFill="1" applyBorder="1" applyAlignment="1" applyProtection="1">
      <alignment horizontal="left" vertical="center"/>
    </xf>
    <xf numFmtId="0" fontId="38" fillId="15" borderId="23" xfId="0" applyFont="1" applyFill="1" applyBorder="1" applyAlignment="1" applyProtection="1">
      <alignment horizontal="left" vertical="center"/>
    </xf>
    <xf numFmtId="0" fontId="39" fillId="8" borderId="19" xfId="0" applyFont="1" applyFill="1" applyBorder="1" applyAlignment="1" applyProtection="1">
      <alignment horizontal="left" vertical="center"/>
    </xf>
    <xf numFmtId="0" fontId="39" fillId="8" borderId="22" xfId="0" applyFont="1" applyFill="1" applyBorder="1" applyAlignment="1" applyProtection="1">
      <alignment horizontal="left" vertical="center"/>
    </xf>
    <xf numFmtId="0" fontId="39" fillId="8" borderId="23" xfId="0" applyFont="1" applyFill="1" applyBorder="1" applyAlignment="1" applyProtection="1">
      <alignment horizontal="left" vertical="center"/>
    </xf>
    <xf numFmtId="0" fontId="39" fillId="15" borderId="22" xfId="0" applyFont="1" applyFill="1" applyBorder="1" applyAlignment="1" applyProtection="1">
      <alignment horizontal="left" vertical="center"/>
    </xf>
    <xf numFmtId="0" fontId="39" fillId="15" borderId="23" xfId="0" applyFont="1" applyFill="1" applyBorder="1" applyAlignment="1" applyProtection="1">
      <alignment horizontal="left" vertical="center"/>
    </xf>
    <xf numFmtId="0" fontId="39" fillId="5" borderId="19" xfId="0" applyFont="1" applyFill="1" applyBorder="1" applyAlignment="1" applyProtection="1">
      <alignment horizontal="left" vertical="center"/>
    </xf>
    <xf numFmtId="0" fontId="4" fillId="14" borderId="26" xfId="0" applyFont="1" applyFill="1" applyBorder="1" applyAlignment="1" applyProtection="1">
      <alignment horizontal="center" vertical="center" wrapText="1"/>
    </xf>
    <xf numFmtId="0" fontId="12" fillId="14" borderId="27" xfId="0" applyFont="1" applyFill="1" applyBorder="1" applyAlignment="1" applyProtection="1">
      <alignment horizontal="center" vertical="center" wrapText="1"/>
    </xf>
    <xf numFmtId="0" fontId="12" fillId="14" borderId="28" xfId="0" applyFont="1" applyFill="1" applyBorder="1" applyAlignment="1" applyProtection="1">
      <alignment horizontal="center" vertical="center" wrapText="1"/>
    </xf>
    <xf numFmtId="49" fontId="29" fillId="4" borderId="15" xfId="0" applyNumberFormat="1" applyFont="1" applyFill="1" applyBorder="1" applyAlignment="1" applyProtection="1">
      <alignment horizontal="left" wrapText="1"/>
      <protection locked="0"/>
    </xf>
    <xf numFmtId="49" fontId="29" fillId="4" borderId="1" xfId="0" applyNumberFormat="1" applyFont="1" applyFill="1" applyBorder="1" applyAlignment="1" applyProtection="1">
      <alignment horizontal="left" wrapText="1"/>
      <protection locked="0"/>
    </xf>
    <xf numFmtId="49" fontId="29" fillId="4" borderId="24" xfId="0" applyNumberFormat="1" applyFont="1" applyFill="1" applyBorder="1" applyAlignment="1" applyProtection="1">
      <alignment horizontal="left" wrapText="1"/>
      <protection locked="0"/>
    </xf>
    <xf numFmtId="0" fontId="29" fillId="4" borderId="15" xfId="0" applyFont="1" applyFill="1" applyBorder="1" applyAlignment="1" applyProtection="1">
      <alignment horizontal="left"/>
      <protection locked="0"/>
    </xf>
    <xf numFmtId="0" fontId="29" fillId="4" borderId="1" xfId="0" applyFont="1" applyFill="1" applyBorder="1" applyAlignment="1" applyProtection="1">
      <alignment horizontal="left"/>
      <protection locked="0"/>
    </xf>
    <xf numFmtId="49" fontId="29" fillId="4" borderId="1" xfId="0" applyNumberFormat="1" applyFont="1" applyFill="1" applyBorder="1" applyAlignment="1" applyProtection="1">
      <alignment horizontal="left"/>
      <protection locked="0"/>
    </xf>
    <xf numFmtId="49" fontId="29" fillId="7" borderId="1" xfId="0" applyNumberFormat="1" applyFont="1" applyFill="1" applyBorder="1" applyAlignment="1" applyProtection="1">
      <alignment horizontal="left"/>
      <protection locked="0"/>
    </xf>
    <xf numFmtId="0" fontId="21" fillId="0" borderId="9" xfId="0" applyFont="1" applyBorder="1" applyAlignment="1" applyProtection="1">
      <alignment vertical="center" wrapText="1"/>
    </xf>
    <xf numFmtId="0" fontId="0" fillId="0" borderId="0" xfId="0" applyAlignment="1">
      <alignment vertical="center" wrapText="1"/>
    </xf>
    <xf numFmtId="0" fontId="0" fillId="0" borderId="9" xfId="0" applyBorder="1" applyAlignment="1">
      <alignment vertical="center" wrapText="1"/>
    </xf>
    <xf numFmtId="0" fontId="21" fillId="0" borderId="11" xfId="0" applyFont="1" applyBorder="1" applyAlignment="1" applyProtection="1">
      <alignment horizontal="center"/>
    </xf>
    <xf numFmtId="0" fontId="29" fillId="7" borderId="0" xfId="0" applyFont="1" applyFill="1" applyBorder="1" applyAlignment="1" applyProtection="1">
      <alignment horizontal="left"/>
      <protection locked="0"/>
    </xf>
    <xf numFmtId="0" fontId="30" fillId="4" borderId="1" xfId="0" applyFont="1" applyFill="1" applyBorder="1" applyAlignment="1" applyProtection="1">
      <alignment horizontal="left"/>
      <protection locked="0"/>
    </xf>
    <xf numFmtId="49" fontId="29" fillId="4" borderId="25" xfId="0" applyNumberFormat="1" applyFont="1" applyFill="1" applyBorder="1" applyAlignment="1" applyProtection="1">
      <alignment horizontal="left" wrapText="1"/>
      <protection locked="0"/>
    </xf>
    <xf numFmtId="49" fontId="29" fillId="4" borderId="13" xfId="0" applyNumberFormat="1" applyFont="1" applyFill="1" applyBorder="1" applyAlignment="1" applyProtection="1">
      <alignment horizontal="left" wrapText="1"/>
      <protection locked="0"/>
    </xf>
    <xf numFmtId="0" fontId="29" fillId="4" borderId="13" xfId="0" applyFont="1" applyFill="1" applyBorder="1" applyAlignment="1" applyProtection="1">
      <alignment horizontal="left"/>
      <protection locked="0"/>
    </xf>
    <xf numFmtId="0" fontId="29" fillId="4" borderId="24" xfId="0" applyFont="1" applyFill="1" applyBorder="1" applyAlignment="1" applyProtection="1">
      <alignment horizontal="left"/>
      <protection locked="0"/>
    </xf>
    <xf numFmtId="0" fontId="29" fillId="4" borderId="25" xfId="0" applyFont="1" applyFill="1" applyBorder="1" applyAlignment="1" applyProtection="1">
      <alignment horizontal="left"/>
      <protection locked="0"/>
    </xf>
    <xf numFmtId="0" fontId="62" fillId="16" borderId="22" xfId="0" applyFont="1" applyFill="1" applyBorder="1" applyAlignment="1">
      <alignment horizontal="center" vertical="center" wrapText="1"/>
    </xf>
    <xf numFmtId="0" fontId="62" fillId="16" borderId="7" xfId="0" applyFont="1" applyFill="1" applyBorder="1" applyAlignment="1">
      <alignment horizontal="center" vertical="center"/>
    </xf>
    <xf numFmtId="0" fontId="62" fillId="16" borderId="23" xfId="0" applyFont="1" applyFill="1" applyBorder="1" applyAlignment="1">
      <alignment horizontal="center" vertical="center"/>
    </xf>
    <xf numFmtId="0" fontId="28" fillId="0" borderId="0" xfId="0" applyFont="1" applyBorder="1" applyAlignment="1" applyProtection="1">
      <alignment horizontal="left" vertical="top" wrapText="1"/>
    </xf>
    <xf numFmtId="0" fontId="0" fillId="0" borderId="0" xfId="0" applyBorder="1" applyAlignment="1">
      <alignment vertical="top" wrapText="1"/>
    </xf>
    <xf numFmtId="0" fontId="21" fillId="0" borderId="0" xfId="0" applyFont="1" applyBorder="1" applyAlignment="1" applyProtection="1">
      <alignment vertical="top" wrapText="1"/>
    </xf>
    <xf numFmtId="0" fontId="21" fillId="0" borderId="11" xfId="0" applyFont="1" applyBorder="1" applyAlignment="1" applyProtection="1">
      <alignment vertical="top" wrapText="1"/>
    </xf>
    <xf numFmtId="0" fontId="0" fillId="0" borderId="11" xfId="0" applyBorder="1" applyAlignment="1">
      <alignment vertical="top" wrapText="1"/>
    </xf>
    <xf numFmtId="0" fontId="29" fillId="4" borderId="1" xfId="0" applyFont="1" applyFill="1" applyBorder="1" applyAlignment="1" applyProtection="1">
      <alignment horizontal="center"/>
      <protection locked="0"/>
    </xf>
    <xf numFmtId="49" fontId="41" fillId="4" borderId="15" xfId="0" applyNumberFormat="1" applyFont="1" applyFill="1" applyBorder="1" applyAlignment="1" applyProtection="1">
      <alignment horizontal="left" wrapText="1"/>
      <protection locked="0"/>
    </xf>
    <xf numFmtId="49" fontId="41" fillId="4" borderId="1" xfId="0" applyNumberFormat="1" applyFont="1" applyFill="1" applyBorder="1" applyAlignment="1" applyProtection="1">
      <alignment horizontal="left" wrapText="1"/>
      <protection locked="0"/>
    </xf>
    <xf numFmtId="49" fontId="41" fillId="4" borderId="24" xfId="0" applyNumberFormat="1" applyFont="1" applyFill="1" applyBorder="1" applyAlignment="1" applyProtection="1">
      <alignment horizontal="left" wrapText="1"/>
      <protection locked="0"/>
    </xf>
    <xf numFmtId="49" fontId="32" fillId="4" borderId="25" xfId="0" applyNumberFormat="1" applyFont="1" applyFill="1" applyBorder="1" applyAlignment="1" applyProtection="1">
      <alignment horizontal="left" wrapText="1"/>
      <protection locked="0"/>
    </xf>
    <xf numFmtId="49" fontId="32" fillId="4" borderId="1" xfId="0" applyNumberFormat="1" applyFont="1" applyFill="1" applyBorder="1" applyAlignment="1" applyProtection="1">
      <alignment horizontal="left" wrapText="1"/>
      <protection locked="0"/>
    </xf>
    <xf numFmtId="49" fontId="32" fillId="4" borderId="13" xfId="0" applyNumberFormat="1" applyFont="1" applyFill="1" applyBorder="1" applyAlignment="1" applyProtection="1">
      <alignment horizontal="left" wrapText="1"/>
      <protection locked="0"/>
    </xf>
    <xf numFmtId="0" fontId="29" fillId="0" borderId="15" xfId="0" applyFont="1" applyFill="1" applyBorder="1" applyAlignment="1" applyProtection="1">
      <alignment horizontal="left"/>
    </xf>
    <xf numFmtId="0" fontId="29" fillId="0" borderId="1" xfId="0" applyFont="1" applyFill="1" applyBorder="1" applyAlignment="1" applyProtection="1">
      <alignment horizontal="left"/>
    </xf>
    <xf numFmtId="0" fontId="29" fillId="0" borderId="13" xfId="0" applyFont="1" applyFill="1" applyBorder="1" applyAlignment="1" applyProtection="1">
      <alignment horizontal="left"/>
    </xf>
    <xf numFmtId="0" fontId="21" fillId="2" borderId="0" xfId="0" applyFont="1" applyFill="1" applyBorder="1" applyAlignment="1" applyProtection="1">
      <alignment horizontal="left" vertical="top" wrapText="1"/>
    </xf>
    <xf numFmtId="0" fontId="3" fillId="18" borderId="26" xfId="0" applyFont="1" applyFill="1" applyBorder="1" applyAlignment="1" applyProtection="1">
      <alignment horizontal="center" vertical="center" wrapText="1"/>
      <protection locked="0"/>
    </xf>
    <xf numFmtId="0" fontId="12" fillId="18" borderId="27" xfId="0" applyFont="1" applyFill="1" applyBorder="1" applyAlignment="1" applyProtection="1">
      <alignment horizontal="center" vertical="center" wrapText="1"/>
      <protection locked="0"/>
    </xf>
    <xf numFmtId="0" fontId="12" fillId="18" borderId="28" xfId="0" applyFont="1" applyFill="1" applyBorder="1" applyAlignment="1" applyProtection="1">
      <alignment horizontal="center" vertical="center" wrapText="1"/>
      <protection locked="0"/>
    </xf>
    <xf numFmtId="0" fontId="39" fillId="5" borderId="22" xfId="0" applyFont="1" applyFill="1" applyBorder="1" applyAlignment="1" applyProtection="1">
      <alignment horizontal="left" vertical="center"/>
      <protection locked="0"/>
    </xf>
    <xf numFmtId="0" fontId="39" fillId="5" borderId="7" xfId="0" applyFont="1" applyFill="1" applyBorder="1" applyAlignment="1" applyProtection="1">
      <alignment horizontal="left" vertical="center"/>
      <protection locked="0"/>
    </xf>
    <xf numFmtId="0" fontId="39" fillId="5" borderId="23" xfId="0" applyFont="1" applyFill="1" applyBorder="1" applyAlignment="1" applyProtection="1">
      <alignment horizontal="left" vertical="center"/>
      <protection locked="0"/>
    </xf>
    <xf numFmtId="0" fontId="21" fillId="0" borderId="1" xfId="2" applyFont="1" applyFill="1" applyBorder="1" applyAlignment="1" applyProtection="1">
      <alignment horizontal="left"/>
    </xf>
  </cellXfs>
  <cellStyles count="4">
    <cellStyle name="Hyperlink" xfId="1" builtinId="8"/>
    <cellStyle name="Normal" xfId="0" builtinId="0"/>
    <cellStyle name="Normal_SFY 2007 SHARS Cost Report Cover Letter" xfId="2" xr:uid="{00000000-0005-0000-0000-000002000000}"/>
    <cellStyle name="Percent" xfId="3"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A1:S31"/>
  <sheetViews>
    <sheetView tabSelected="1" zoomScale="90" zoomScaleNormal="90" workbookViewId="0">
      <selection activeCell="B2" sqref="B2"/>
    </sheetView>
  </sheetViews>
  <sheetFormatPr defaultColWidth="8.88671875" defaultRowHeight="13.8" x14ac:dyDescent="0.25"/>
  <cols>
    <col min="1" max="7" width="8.88671875" style="658"/>
    <col min="8" max="8" width="9.6640625" style="658" customWidth="1"/>
    <col min="9" max="17" width="8.88671875" style="658"/>
    <col min="18" max="18" width="23.44140625" style="658" customWidth="1"/>
    <col min="19" max="16384" width="8.88671875" style="658"/>
  </cols>
  <sheetData>
    <row r="1" spans="1:18" ht="130.94999999999999" customHeight="1" thickBot="1" x14ac:dyDescent="0.3">
      <c r="A1" s="691" t="s">
        <v>305</v>
      </c>
      <c r="B1" s="692"/>
      <c r="C1" s="692"/>
      <c r="D1" s="692"/>
      <c r="E1" s="692"/>
      <c r="F1" s="692"/>
      <c r="G1" s="692"/>
      <c r="H1" s="692"/>
      <c r="I1" s="692"/>
      <c r="J1" s="692"/>
      <c r="K1" s="692"/>
      <c r="L1" s="692"/>
      <c r="M1" s="692"/>
      <c r="N1" s="692"/>
      <c r="O1" s="692"/>
      <c r="P1" s="692"/>
      <c r="Q1" s="692"/>
      <c r="R1" s="693"/>
    </row>
    <row r="2" spans="1:18" x14ac:dyDescent="0.25">
      <c r="R2" s="688" t="s">
        <v>320</v>
      </c>
    </row>
    <row r="3" spans="1:18" ht="15.6" x14ac:dyDescent="0.3">
      <c r="A3" s="663" t="s">
        <v>302</v>
      </c>
      <c r="B3" s="660"/>
      <c r="C3" s="660"/>
      <c r="D3" s="660"/>
      <c r="E3" s="660"/>
      <c r="F3" s="660"/>
      <c r="G3" s="660"/>
      <c r="H3" s="660"/>
      <c r="I3" s="660"/>
      <c r="J3" s="660"/>
      <c r="K3" s="660"/>
      <c r="L3" s="660"/>
      <c r="M3" s="660"/>
      <c r="N3" s="660"/>
      <c r="O3" s="660"/>
      <c r="P3" s="660"/>
      <c r="Q3" s="660"/>
      <c r="R3" s="661"/>
    </row>
    <row r="4" spans="1:18" ht="16.95" customHeight="1" x14ac:dyDescent="0.25">
      <c r="A4" s="658" t="s">
        <v>23</v>
      </c>
    </row>
    <row r="5" spans="1:18" x14ac:dyDescent="0.25">
      <c r="A5" s="658" t="s">
        <v>303</v>
      </c>
    </row>
    <row r="6" spans="1:18" x14ac:dyDescent="0.25">
      <c r="A6" s="658" t="s">
        <v>304</v>
      </c>
    </row>
    <row r="7" spans="1:18" ht="30.6" customHeight="1" x14ac:dyDescent="0.25">
      <c r="A7" s="689" t="s">
        <v>22</v>
      </c>
      <c r="B7" s="689"/>
      <c r="C7" s="689"/>
      <c r="D7" s="689"/>
      <c r="E7" s="689"/>
      <c r="F7" s="689"/>
      <c r="G7" s="689"/>
      <c r="H7" s="689"/>
      <c r="I7" s="689"/>
      <c r="J7" s="689"/>
      <c r="K7" s="689"/>
      <c r="L7" s="689"/>
      <c r="M7" s="689"/>
      <c r="N7" s="689"/>
      <c r="O7" s="689"/>
      <c r="P7" s="689"/>
      <c r="Q7" s="689"/>
      <c r="R7" s="662"/>
    </row>
    <row r="8" spans="1:18" x14ac:dyDescent="0.25">
      <c r="A8" s="662" t="s">
        <v>143</v>
      </c>
      <c r="B8" s="662"/>
      <c r="C8" s="662"/>
      <c r="D8" s="662"/>
      <c r="E8" s="662"/>
      <c r="F8" s="662"/>
      <c r="G8" s="662"/>
      <c r="H8" s="662"/>
      <c r="I8" s="662"/>
      <c r="J8" s="662"/>
      <c r="K8" s="662"/>
      <c r="L8" s="662"/>
      <c r="M8" s="662"/>
      <c r="N8" s="662"/>
      <c r="O8" s="662"/>
      <c r="P8" s="662"/>
      <c r="Q8" s="662"/>
      <c r="R8" s="662"/>
    </row>
    <row r="10" spans="1:18" ht="16.2" customHeight="1" x14ac:dyDescent="0.3">
      <c r="A10" s="664" t="s">
        <v>136</v>
      </c>
      <c r="B10" s="660"/>
      <c r="C10" s="660"/>
      <c r="D10" s="660"/>
      <c r="E10" s="660"/>
      <c r="F10" s="660"/>
      <c r="G10" s="660"/>
      <c r="H10" s="660"/>
      <c r="I10" s="660"/>
      <c r="J10" s="660"/>
      <c r="K10" s="660"/>
      <c r="L10" s="660"/>
      <c r="M10" s="660"/>
      <c r="N10" s="660"/>
      <c r="O10" s="660"/>
      <c r="P10" s="660"/>
      <c r="Q10" s="660"/>
      <c r="R10" s="661"/>
    </row>
    <row r="11" spans="1:18" ht="34.200000000000003" customHeight="1" x14ac:dyDescent="0.25">
      <c r="A11" s="694" t="s">
        <v>306</v>
      </c>
      <c r="B11" s="694"/>
      <c r="C11" s="694"/>
      <c r="D11" s="694"/>
      <c r="E11" s="694"/>
      <c r="F11" s="694"/>
      <c r="G11" s="694"/>
      <c r="H11" s="694"/>
      <c r="I11" s="694"/>
      <c r="J11" s="694"/>
      <c r="K11" s="694"/>
      <c r="L11" s="694"/>
      <c r="M11" s="694"/>
      <c r="N11" s="694"/>
      <c r="O11" s="694"/>
      <c r="P11" s="694"/>
      <c r="Q11" s="694"/>
      <c r="R11" s="694"/>
    </row>
    <row r="12" spans="1:18" ht="33.6" customHeight="1" x14ac:dyDescent="0.25">
      <c r="A12" s="689" t="s">
        <v>307</v>
      </c>
      <c r="B12" s="689"/>
      <c r="C12" s="689"/>
      <c r="D12" s="689"/>
      <c r="E12" s="689"/>
      <c r="F12" s="689"/>
      <c r="G12" s="689"/>
      <c r="H12" s="689"/>
      <c r="I12" s="689"/>
      <c r="J12" s="689"/>
      <c r="K12" s="689"/>
      <c r="L12" s="689"/>
      <c r="M12" s="689"/>
      <c r="N12" s="689"/>
      <c r="O12" s="689"/>
      <c r="P12" s="689"/>
      <c r="Q12" s="689"/>
      <c r="R12" s="689"/>
    </row>
    <row r="13" spans="1:18" x14ac:dyDescent="0.25">
      <c r="A13" s="689" t="s">
        <v>308</v>
      </c>
      <c r="B13" s="689"/>
      <c r="C13" s="689"/>
      <c r="D13" s="689"/>
      <c r="E13" s="689"/>
      <c r="F13" s="689"/>
      <c r="G13" s="689"/>
      <c r="H13" s="689"/>
      <c r="I13" s="689"/>
      <c r="J13" s="689"/>
      <c r="K13" s="689"/>
      <c r="L13" s="689"/>
      <c r="M13" s="689"/>
      <c r="N13" s="689"/>
      <c r="O13" s="689"/>
      <c r="P13" s="689"/>
      <c r="Q13" s="689"/>
      <c r="R13" s="689"/>
    </row>
    <row r="14" spans="1:18" x14ac:dyDescent="0.25">
      <c r="A14" s="689" t="s">
        <v>309</v>
      </c>
      <c r="B14" s="689"/>
      <c r="C14" s="689"/>
      <c r="D14" s="689"/>
      <c r="E14" s="689"/>
      <c r="F14" s="689"/>
      <c r="G14" s="689"/>
      <c r="H14" s="689"/>
      <c r="I14" s="689"/>
      <c r="J14" s="689"/>
      <c r="K14" s="689"/>
      <c r="L14" s="689"/>
      <c r="M14" s="689"/>
      <c r="N14" s="689"/>
      <c r="O14" s="689"/>
      <c r="P14" s="689"/>
      <c r="Q14" s="689"/>
      <c r="R14" s="689"/>
    </row>
    <row r="15" spans="1:18" x14ac:dyDescent="0.25">
      <c r="A15" s="690"/>
      <c r="B15" s="690"/>
      <c r="C15" s="690"/>
      <c r="D15" s="690"/>
      <c r="E15" s="690"/>
      <c r="F15" s="690"/>
      <c r="G15" s="690"/>
      <c r="H15" s="690"/>
      <c r="I15" s="690"/>
      <c r="J15" s="690"/>
      <c r="K15" s="690"/>
      <c r="L15" s="690"/>
      <c r="M15" s="690"/>
      <c r="N15" s="690"/>
      <c r="O15" s="690"/>
      <c r="P15" s="690"/>
      <c r="Q15" s="690"/>
      <c r="R15" s="690"/>
    </row>
    <row r="16" spans="1:18" x14ac:dyDescent="0.25">
      <c r="A16" s="656"/>
      <c r="B16" s="656"/>
      <c r="C16" s="656"/>
      <c r="D16" s="656"/>
      <c r="E16" s="656"/>
      <c r="F16" s="656"/>
      <c r="G16" s="656"/>
      <c r="H16" s="656"/>
    </row>
    <row r="17" spans="1:19" x14ac:dyDescent="0.25">
      <c r="A17" s="656"/>
      <c r="B17" s="656"/>
      <c r="C17" s="656"/>
      <c r="D17" s="656"/>
      <c r="E17" s="656"/>
      <c r="F17" s="656"/>
      <c r="G17" s="656"/>
      <c r="H17" s="656"/>
    </row>
    <row r="18" spans="1:19" x14ac:dyDescent="0.25">
      <c r="A18" s="656"/>
      <c r="B18" s="656"/>
      <c r="C18" s="656"/>
      <c r="D18" s="656"/>
      <c r="E18" s="656"/>
      <c r="F18" s="656"/>
      <c r="G18" s="656"/>
      <c r="H18" s="659"/>
    </row>
    <row r="19" spans="1:19" x14ac:dyDescent="0.25">
      <c r="A19" s="2"/>
      <c r="B19" s="656"/>
      <c r="C19" s="656"/>
      <c r="D19" s="656"/>
      <c r="E19" s="656"/>
      <c r="F19" s="656"/>
      <c r="G19" s="656"/>
      <c r="H19" s="656"/>
    </row>
    <row r="27" spans="1:19" s="656" customFormat="1" x14ac:dyDescent="0.25">
      <c r="H27" s="658"/>
      <c r="I27" s="658"/>
      <c r="J27" s="658"/>
      <c r="K27" s="658"/>
      <c r="L27" s="658"/>
      <c r="M27" s="658"/>
      <c r="N27" s="658"/>
      <c r="O27" s="658"/>
      <c r="P27" s="658"/>
      <c r="Q27" s="658"/>
      <c r="R27" s="658"/>
      <c r="S27" s="658"/>
    </row>
    <row r="28" spans="1:19" s="656" customFormat="1" x14ac:dyDescent="0.25">
      <c r="A28" s="657"/>
      <c r="H28" s="658"/>
      <c r="I28" s="658"/>
      <c r="J28" s="658"/>
      <c r="K28" s="658"/>
      <c r="L28" s="658"/>
      <c r="M28" s="658"/>
      <c r="N28" s="658"/>
      <c r="O28" s="658"/>
      <c r="P28" s="658"/>
      <c r="Q28" s="658"/>
      <c r="R28" s="658"/>
      <c r="S28" s="658"/>
    </row>
    <row r="29" spans="1:19" s="656" customFormat="1" x14ac:dyDescent="0.25">
      <c r="H29" s="658"/>
      <c r="I29" s="658"/>
      <c r="J29" s="658"/>
      <c r="K29" s="658"/>
      <c r="L29" s="658"/>
      <c r="M29" s="658"/>
      <c r="N29" s="658"/>
      <c r="O29" s="658"/>
      <c r="P29" s="658"/>
      <c r="Q29" s="658"/>
      <c r="R29" s="658"/>
      <c r="S29" s="658"/>
    </row>
    <row r="30" spans="1:19" s="656" customFormat="1" x14ac:dyDescent="0.25">
      <c r="H30" s="658"/>
      <c r="I30" s="658"/>
      <c r="J30" s="658"/>
      <c r="K30" s="658"/>
      <c r="L30" s="658"/>
      <c r="M30" s="658"/>
      <c r="N30" s="658"/>
      <c r="O30" s="658"/>
      <c r="P30" s="658"/>
      <c r="Q30" s="658"/>
      <c r="R30" s="658"/>
      <c r="S30" s="658"/>
    </row>
    <row r="31" spans="1:19" s="656" customFormat="1" x14ac:dyDescent="0.25">
      <c r="H31" s="658"/>
      <c r="I31" s="658"/>
      <c r="J31" s="658"/>
      <c r="K31" s="658"/>
      <c r="L31" s="658"/>
      <c r="M31" s="658"/>
      <c r="N31" s="658"/>
      <c r="O31" s="658"/>
      <c r="P31" s="658"/>
      <c r="Q31" s="658"/>
      <c r="R31" s="658"/>
      <c r="S31" s="658"/>
    </row>
  </sheetData>
  <sheetProtection algorithmName="SHA-512" hashValue="PIPxwmi9D7lctouRwFYQ6MeN9ztQdOYje9m2LX1wXCDq53WReKb4oYZEdw7+yIuQeQBgJVhu/+kyj9W89hpZrg==" saltValue="Szp5q6twLLOLT9PTQv1EXA==" spinCount="100000" sheet="1" objects="1" scenarios="1"/>
  <mergeCells count="7">
    <mergeCell ref="A14:R14"/>
    <mergeCell ref="A15:R15"/>
    <mergeCell ref="A1:R1"/>
    <mergeCell ref="A7:Q7"/>
    <mergeCell ref="A11:R11"/>
    <mergeCell ref="A12:R12"/>
    <mergeCell ref="A13:R13"/>
  </mergeCells>
  <pageMargins left="0.25" right="0.25" top="0.75" bottom="0.75" header="0.3" footer="0.3"/>
  <pageSetup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pageSetUpPr fitToPage="1"/>
  </sheetPr>
  <dimension ref="A1:O63"/>
  <sheetViews>
    <sheetView zoomScale="85" zoomScaleNormal="85" workbookViewId="0">
      <pane ySplit="1" topLeftCell="A2" activePane="bottomLeft" state="frozen"/>
      <selection pane="bottomLeft" activeCell="R10" sqref="R10"/>
    </sheetView>
  </sheetViews>
  <sheetFormatPr defaultColWidth="9.109375" defaultRowHeight="13.2" x14ac:dyDescent="0.25"/>
  <cols>
    <col min="1" max="1" width="7" style="1" customWidth="1"/>
    <col min="2" max="2" width="8.44140625" style="1" customWidth="1"/>
    <col min="3" max="3" width="4.44140625" style="1" customWidth="1"/>
    <col min="4" max="4" width="3" style="1" customWidth="1"/>
    <col min="5" max="5" width="12.109375" style="1" customWidth="1"/>
    <col min="6" max="6" width="9.109375" style="1"/>
    <col min="7" max="7" width="3" style="1" customWidth="1"/>
    <col min="8" max="8" width="12.109375" style="1" customWidth="1"/>
    <col min="9" max="10" width="2.44140625" style="1" customWidth="1"/>
    <col min="11" max="11" width="4.88671875" style="1" customWidth="1"/>
    <col min="12" max="12" width="8.109375" style="1" customWidth="1"/>
    <col min="13" max="13" width="4.44140625" style="1" customWidth="1"/>
    <col min="14" max="14" width="27.33203125" style="1" customWidth="1"/>
    <col min="15" max="15" width="3.5546875" style="1" customWidth="1"/>
    <col min="16" max="16384" width="9.109375" style="1"/>
  </cols>
  <sheetData>
    <row r="1" spans="1:15" ht="79.95" customHeight="1" x14ac:dyDescent="0.25">
      <c r="A1" s="891" t="s">
        <v>310</v>
      </c>
      <c r="B1" s="892"/>
      <c r="C1" s="892"/>
      <c r="D1" s="892"/>
      <c r="E1" s="892"/>
      <c r="F1" s="892"/>
      <c r="G1" s="892"/>
      <c r="H1" s="892"/>
      <c r="I1" s="892"/>
      <c r="J1" s="892"/>
      <c r="K1" s="892"/>
      <c r="L1" s="892"/>
      <c r="M1" s="892"/>
      <c r="N1" s="892"/>
      <c r="O1" s="893"/>
    </row>
    <row r="2" spans="1:15" ht="13.8" thickBot="1" x14ac:dyDescent="0.3"/>
    <row r="3" spans="1:15" x14ac:dyDescent="0.25">
      <c r="A3" s="85" t="s">
        <v>17</v>
      </c>
      <c r="B3" s="11"/>
      <c r="C3" s="12"/>
      <c r="D3" s="13"/>
      <c r="E3" s="14"/>
      <c r="F3" s="11"/>
      <c r="G3" s="13"/>
      <c r="H3" s="13"/>
      <c r="I3" s="13"/>
      <c r="J3" s="13"/>
      <c r="K3" s="13"/>
      <c r="L3" s="13"/>
      <c r="M3" s="13"/>
      <c r="N3" s="13"/>
      <c r="O3" s="15"/>
    </row>
    <row r="4" spans="1:15" x14ac:dyDescent="0.25">
      <c r="A4" s="66" t="s">
        <v>68</v>
      </c>
      <c r="B4" s="16"/>
      <c r="C4" s="17"/>
      <c r="D4" s="17"/>
      <c r="E4" s="16"/>
      <c r="F4" s="16"/>
      <c r="G4" s="17"/>
      <c r="H4" s="17"/>
      <c r="I4" s="17"/>
      <c r="J4" s="17"/>
      <c r="K4" s="8"/>
      <c r="L4" s="83"/>
      <c r="M4" s="82" t="s">
        <v>30</v>
      </c>
      <c r="N4" s="82"/>
      <c r="O4" s="18"/>
    </row>
    <row r="5" spans="1:15" x14ac:dyDescent="0.25">
      <c r="A5" s="39"/>
      <c r="B5" s="17"/>
      <c r="C5" s="17"/>
      <c r="D5" s="17"/>
      <c r="E5" s="40"/>
      <c r="F5" s="17"/>
      <c r="G5" s="17"/>
      <c r="H5" s="17"/>
      <c r="I5" s="17"/>
      <c r="J5" s="17"/>
      <c r="K5" s="17"/>
      <c r="L5" s="17"/>
      <c r="M5" s="17"/>
      <c r="N5" s="916" t="str">
        <f>Instructions!R2</f>
        <v>r8 (updated 3/30/20)</v>
      </c>
      <c r="O5" s="18"/>
    </row>
    <row r="6" spans="1:15" x14ac:dyDescent="0.25">
      <c r="A6" s="41" t="s">
        <v>31</v>
      </c>
      <c r="B6" s="19"/>
      <c r="C6" s="19"/>
      <c r="D6" s="19"/>
      <c r="E6" s="19"/>
      <c r="F6" s="19"/>
      <c r="G6" s="19"/>
      <c r="H6" s="19"/>
      <c r="I6" s="19"/>
      <c r="J6" s="19"/>
      <c r="K6" s="19"/>
      <c r="L6" s="19"/>
      <c r="M6" s="19"/>
      <c r="N6" s="19"/>
      <c r="O6" s="20"/>
    </row>
    <row r="7" spans="1:15" ht="5.4" customHeight="1" x14ac:dyDescent="0.25">
      <c r="A7" s="21"/>
      <c r="B7" s="22"/>
      <c r="C7" s="42"/>
      <c r="D7" s="42"/>
      <c r="E7" s="42"/>
      <c r="F7" s="42"/>
      <c r="G7" s="42"/>
      <c r="H7" s="42"/>
      <c r="I7" s="42"/>
      <c r="J7" s="22"/>
      <c r="K7" s="22"/>
      <c r="L7" s="22"/>
      <c r="M7" s="22"/>
      <c r="N7" s="22"/>
      <c r="O7" s="23"/>
    </row>
    <row r="8" spans="1:15" x14ac:dyDescent="0.25">
      <c r="A8" s="24" t="s">
        <v>32</v>
      </c>
      <c r="B8" s="25"/>
      <c r="C8" s="25"/>
      <c r="D8" s="25"/>
      <c r="E8" s="25"/>
      <c r="F8" s="25"/>
      <c r="G8" s="25"/>
      <c r="H8" s="25"/>
      <c r="I8" s="25"/>
      <c r="J8" s="25"/>
      <c r="K8" s="25"/>
      <c r="L8" s="25"/>
      <c r="M8" s="25"/>
      <c r="N8" s="25"/>
      <c r="O8" s="26"/>
    </row>
    <row r="9" spans="1:15" x14ac:dyDescent="0.25">
      <c r="A9" s="21"/>
      <c r="B9" s="22"/>
      <c r="C9" s="22"/>
      <c r="D9" s="22"/>
      <c r="E9" s="22"/>
      <c r="F9" s="22"/>
      <c r="G9" s="22"/>
      <c r="H9" s="22"/>
      <c r="I9" s="22"/>
      <c r="J9" s="22"/>
      <c r="K9" s="22"/>
      <c r="L9" s="22"/>
      <c r="M9" s="22"/>
      <c r="N9" s="22"/>
      <c r="O9" s="23"/>
    </row>
    <row r="10" spans="1:15" ht="58.2" customHeight="1" x14ac:dyDescent="0.25">
      <c r="A10" s="65" t="s">
        <v>56</v>
      </c>
      <c r="B10" s="894" t="s">
        <v>137</v>
      </c>
      <c r="C10" s="894"/>
      <c r="D10" s="894"/>
      <c r="E10" s="894"/>
      <c r="F10" s="894"/>
      <c r="G10" s="894"/>
      <c r="H10" s="894"/>
      <c r="I10" s="894"/>
      <c r="J10" s="894"/>
      <c r="K10" s="894"/>
      <c r="L10" s="894"/>
      <c r="M10" s="894"/>
      <c r="N10" s="895"/>
      <c r="O10" s="23"/>
    </row>
    <row r="11" spans="1:15" ht="16.5" customHeight="1" x14ac:dyDescent="0.25">
      <c r="A11" s="65" t="s">
        <v>56</v>
      </c>
      <c r="B11" s="63" t="s">
        <v>57</v>
      </c>
      <c r="C11" s="63"/>
      <c r="D11" s="63"/>
      <c r="E11" s="63"/>
      <c r="F11" s="63"/>
      <c r="G11" s="63"/>
      <c r="H11" s="63"/>
      <c r="I11" s="63"/>
      <c r="J11" s="63"/>
      <c r="K11" s="63"/>
      <c r="L11" s="63"/>
      <c r="M11" s="63"/>
      <c r="N11" s="63"/>
      <c r="O11" s="23"/>
    </row>
    <row r="12" spans="1:15" ht="17.25" customHeight="1" x14ac:dyDescent="0.25">
      <c r="A12" s="65" t="s">
        <v>56</v>
      </c>
      <c r="B12" s="63" t="s">
        <v>33</v>
      </c>
      <c r="C12" s="63"/>
      <c r="D12" s="63"/>
      <c r="E12" s="63"/>
      <c r="F12" s="63"/>
      <c r="G12" s="63"/>
      <c r="H12" s="63"/>
      <c r="I12" s="63"/>
      <c r="J12" s="63"/>
      <c r="K12" s="63"/>
      <c r="L12" s="63"/>
      <c r="M12" s="63"/>
      <c r="N12" s="63"/>
      <c r="O12" s="23"/>
    </row>
    <row r="13" spans="1:15" ht="27.75" customHeight="1" x14ac:dyDescent="0.25">
      <c r="A13" s="65" t="s">
        <v>56</v>
      </c>
      <c r="B13" s="896" t="s">
        <v>65</v>
      </c>
      <c r="C13" s="896"/>
      <c r="D13" s="896"/>
      <c r="E13" s="896"/>
      <c r="F13" s="896"/>
      <c r="G13" s="896"/>
      <c r="H13" s="896"/>
      <c r="I13" s="896"/>
      <c r="J13" s="896"/>
      <c r="K13" s="896"/>
      <c r="L13" s="896"/>
      <c r="M13" s="896"/>
      <c r="N13" s="896"/>
      <c r="O13" s="23"/>
    </row>
    <row r="14" spans="1:15" ht="27" customHeight="1" x14ac:dyDescent="0.25">
      <c r="A14" s="65" t="s">
        <v>56</v>
      </c>
      <c r="B14" s="896" t="s">
        <v>67</v>
      </c>
      <c r="C14" s="896"/>
      <c r="D14" s="896"/>
      <c r="E14" s="896"/>
      <c r="F14" s="896"/>
      <c r="G14" s="896"/>
      <c r="H14" s="896"/>
      <c r="I14" s="896"/>
      <c r="J14" s="896"/>
      <c r="K14" s="896"/>
      <c r="L14" s="896"/>
      <c r="M14" s="896"/>
      <c r="N14" s="896"/>
      <c r="O14" s="23"/>
    </row>
    <row r="15" spans="1:15" ht="15.75" customHeight="1" x14ac:dyDescent="0.25">
      <c r="A15" s="65" t="s">
        <v>56</v>
      </c>
      <c r="B15" s="69" t="s">
        <v>66</v>
      </c>
      <c r="C15" s="70"/>
      <c r="D15" s="70"/>
      <c r="E15" s="70"/>
      <c r="F15" s="70"/>
      <c r="G15" s="70"/>
      <c r="H15" s="70"/>
      <c r="I15" s="70"/>
      <c r="J15" s="70"/>
      <c r="K15" s="70"/>
      <c r="L15" s="70"/>
      <c r="M15" s="70"/>
      <c r="N15" s="70"/>
      <c r="O15" s="27"/>
    </row>
    <row r="16" spans="1:15" ht="27" customHeight="1" x14ac:dyDescent="0.25">
      <c r="A16" s="65" t="s">
        <v>56</v>
      </c>
      <c r="B16" s="909" t="s">
        <v>129</v>
      </c>
      <c r="C16" s="909"/>
      <c r="D16" s="909"/>
      <c r="E16" s="909"/>
      <c r="F16" s="909"/>
      <c r="G16" s="909"/>
      <c r="H16" s="909"/>
      <c r="I16" s="909"/>
      <c r="J16" s="909"/>
      <c r="K16" s="909"/>
      <c r="L16" s="909"/>
      <c r="M16" s="909"/>
      <c r="N16" s="895"/>
      <c r="O16" s="27"/>
    </row>
    <row r="17" spans="1:15" ht="6.6" customHeight="1" x14ac:dyDescent="0.25">
      <c r="A17" s="38"/>
      <c r="B17" s="44"/>
      <c r="C17" s="22"/>
      <c r="D17" s="22"/>
      <c r="E17" s="22"/>
      <c r="F17" s="22"/>
      <c r="G17" s="22"/>
      <c r="H17" s="22"/>
      <c r="I17" s="22"/>
      <c r="J17" s="22"/>
      <c r="K17" s="22"/>
      <c r="L17" s="22"/>
      <c r="M17" s="22"/>
      <c r="N17" s="22"/>
      <c r="O17" s="23"/>
    </row>
    <row r="18" spans="1:15" ht="6" customHeight="1" x14ac:dyDescent="0.25">
      <c r="A18" s="45"/>
      <c r="B18" s="28"/>
      <c r="C18" s="28"/>
      <c r="D18" s="28"/>
      <c r="E18" s="28"/>
      <c r="F18" s="28"/>
      <c r="G18" s="28"/>
      <c r="H18" s="28"/>
      <c r="I18" s="28"/>
      <c r="J18" s="28"/>
      <c r="K18" s="28"/>
      <c r="L18" s="28"/>
      <c r="M18" s="29"/>
      <c r="N18" s="29"/>
      <c r="O18" s="30"/>
    </row>
    <row r="19" spans="1:15" ht="53.25" customHeight="1" x14ac:dyDescent="0.25">
      <c r="A19" s="71" t="s">
        <v>58</v>
      </c>
      <c r="B19" s="897" t="s">
        <v>126</v>
      </c>
      <c r="C19" s="898"/>
      <c r="D19" s="898"/>
      <c r="E19" s="898"/>
      <c r="F19" s="898"/>
      <c r="G19" s="898"/>
      <c r="H19" s="898"/>
      <c r="I19" s="898"/>
      <c r="J19" s="898"/>
      <c r="K19" s="898"/>
      <c r="L19" s="898"/>
      <c r="M19" s="898"/>
      <c r="N19" s="898"/>
      <c r="O19" s="30"/>
    </row>
    <row r="20" spans="1:15" ht="6" customHeight="1" x14ac:dyDescent="0.25">
      <c r="A20" s="46"/>
      <c r="B20" s="31" t="s">
        <v>34</v>
      </c>
      <c r="C20" s="31"/>
      <c r="D20" s="31"/>
      <c r="E20" s="31"/>
      <c r="F20" s="31"/>
      <c r="G20" s="31"/>
      <c r="H20" s="31"/>
      <c r="I20" s="31"/>
      <c r="J20" s="31"/>
      <c r="K20" s="31"/>
      <c r="L20" s="31"/>
      <c r="M20" s="31"/>
      <c r="N20" s="31"/>
      <c r="O20" s="32"/>
    </row>
    <row r="21" spans="1:15" ht="15" customHeight="1" x14ac:dyDescent="0.25">
      <c r="A21" s="24" t="s">
        <v>35</v>
      </c>
      <c r="B21" s="25"/>
      <c r="C21" s="25"/>
      <c r="D21" s="25"/>
      <c r="E21" s="25"/>
      <c r="F21" s="25"/>
      <c r="G21" s="25"/>
      <c r="H21" s="25"/>
      <c r="I21" s="25"/>
      <c r="J21" s="25"/>
      <c r="K21" s="25"/>
      <c r="L21" s="25"/>
      <c r="M21" s="25"/>
      <c r="N21" s="25"/>
      <c r="O21" s="26"/>
    </row>
    <row r="22" spans="1:15" ht="6.6" customHeight="1" x14ac:dyDescent="0.25">
      <c r="A22" s="47"/>
      <c r="B22" s="48"/>
      <c r="C22" s="48"/>
      <c r="D22" s="48"/>
      <c r="E22" s="48"/>
      <c r="F22" s="48"/>
      <c r="G22" s="48"/>
      <c r="H22" s="48"/>
      <c r="I22" s="48"/>
      <c r="J22" s="48"/>
      <c r="K22" s="48"/>
      <c r="L22" s="48"/>
      <c r="M22" s="22"/>
      <c r="N22" s="49"/>
      <c r="O22" s="50"/>
    </row>
    <row r="23" spans="1:15" x14ac:dyDescent="0.25">
      <c r="A23" s="51" t="s">
        <v>36</v>
      </c>
      <c r="B23" s="22"/>
      <c r="C23" s="22"/>
      <c r="D23" s="22"/>
      <c r="E23" s="22"/>
      <c r="F23" s="22"/>
      <c r="G23" s="52" t="s">
        <v>37</v>
      </c>
      <c r="H23" s="22"/>
      <c r="I23" s="22"/>
      <c r="J23" s="22"/>
      <c r="K23" s="22"/>
      <c r="L23" s="22"/>
      <c r="M23" s="28"/>
      <c r="N23" s="28"/>
      <c r="O23" s="23"/>
    </row>
    <row r="24" spans="1:15" x14ac:dyDescent="0.25">
      <c r="A24" s="873"/>
      <c r="B24" s="874"/>
      <c r="C24" s="874"/>
      <c r="D24" s="874"/>
      <c r="E24" s="874"/>
      <c r="F24" s="875"/>
      <c r="G24" s="886"/>
      <c r="H24" s="874"/>
      <c r="I24" s="874"/>
      <c r="J24" s="874"/>
      <c r="K24" s="874"/>
      <c r="L24" s="874"/>
      <c r="M24" s="874"/>
      <c r="N24" s="874"/>
      <c r="O24" s="887"/>
    </row>
    <row r="25" spans="1:15" x14ac:dyDescent="0.25">
      <c r="A25" s="51" t="s">
        <v>38</v>
      </c>
      <c r="B25" s="22"/>
      <c r="C25" s="22"/>
      <c r="D25" s="22"/>
      <c r="E25" s="22"/>
      <c r="F25" s="22"/>
      <c r="G25" s="22"/>
      <c r="H25" s="22"/>
      <c r="I25" s="22"/>
      <c r="J25" s="22"/>
      <c r="K25" s="22"/>
      <c r="L25" s="22"/>
      <c r="M25" s="22"/>
      <c r="N25" s="22"/>
      <c r="O25" s="23"/>
    </row>
    <row r="26" spans="1:15" x14ac:dyDescent="0.25">
      <c r="A26" s="876"/>
      <c r="B26" s="877"/>
      <c r="C26" s="877"/>
      <c r="D26" s="877"/>
      <c r="E26" s="877"/>
      <c r="F26" s="877"/>
      <c r="G26" s="877"/>
      <c r="H26" s="877"/>
      <c r="I26" s="877"/>
      <c r="J26" s="877"/>
      <c r="K26" s="877"/>
      <c r="L26" s="877"/>
      <c r="M26" s="877"/>
      <c r="N26" s="877"/>
      <c r="O26" s="888"/>
    </row>
    <row r="27" spans="1:15" x14ac:dyDescent="0.25">
      <c r="A27" s="79" t="s">
        <v>62</v>
      </c>
      <c r="B27" s="22"/>
      <c r="C27" s="22"/>
      <c r="D27" s="22"/>
      <c r="E27" s="22"/>
      <c r="F27" s="53" t="s">
        <v>39</v>
      </c>
      <c r="G27" s="22"/>
      <c r="H27" s="33"/>
      <c r="I27" s="33"/>
      <c r="J27" s="54"/>
      <c r="K27" s="53" t="s">
        <v>63</v>
      </c>
      <c r="L27" s="33"/>
      <c r="M27" s="33"/>
      <c r="N27" s="33"/>
      <c r="O27" s="34"/>
    </row>
    <row r="28" spans="1:15" x14ac:dyDescent="0.25">
      <c r="A28" s="876"/>
      <c r="B28" s="877"/>
      <c r="C28" s="877"/>
      <c r="D28" s="877"/>
      <c r="E28" s="889"/>
      <c r="F28" s="890"/>
      <c r="G28" s="877"/>
      <c r="H28" s="877"/>
      <c r="I28" s="877"/>
      <c r="J28" s="889"/>
      <c r="K28" s="890"/>
      <c r="L28" s="877"/>
      <c r="M28" s="877"/>
      <c r="N28" s="877"/>
      <c r="O28" s="888"/>
    </row>
    <row r="29" spans="1:15" hidden="1" x14ac:dyDescent="0.25">
      <c r="A29" s="55"/>
      <c r="B29" s="56"/>
      <c r="C29" s="56"/>
      <c r="D29" s="56"/>
      <c r="E29" s="56"/>
      <c r="F29" s="56"/>
      <c r="G29" s="57"/>
      <c r="H29" s="57"/>
      <c r="I29" s="57"/>
      <c r="J29" s="58"/>
      <c r="K29" s="56"/>
      <c r="L29" s="58"/>
      <c r="M29" s="58"/>
      <c r="N29" s="58"/>
      <c r="O29" s="35"/>
    </row>
    <row r="30" spans="1:15" ht="19.5" hidden="1" customHeight="1" x14ac:dyDescent="0.25">
      <c r="A30" s="876"/>
      <c r="B30" s="877"/>
      <c r="C30" s="877"/>
      <c r="D30" s="877"/>
      <c r="E30" s="877"/>
      <c r="F30" s="877"/>
      <c r="G30" s="97"/>
      <c r="H30" s="878"/>
      <c r="I30" s="878"/>
      <c r="J30" s="878"/>
      <c r="K30" s="878"/>
      <c r="L30" s="74"/>
      <c r="M30" s="74"/>
      <c r="N30" s="74"/>
      <c r="O30" s="59"/>
    </row>
    <row r="31" spans="1:15" hidden="1" x14ac:dyDescent="0.25">
      <c r="A31" s="60" t="s">
        <v>40</v>
      </c>
      <c r="B31" s="37"/>
      <c r="C31" s="37"/>
      <c r="D31" s="37"/>
      <c r="E31" s="37"/>
      <c r="F31" s="37"/>
      <c r="G31" s="22"/>
      <c r="H31" s="883" t="s">
        <v>64</v>
      </c>
      <c r="I31" s="883"/>
      <c r="J31" s="883"/>
      <c r="K31" s="883"/>
      <c r="L31" s="37"/>
      <c r="M31" s="37"/>
      <c r="N31" s="37"/>
      <c r="O31" s="23"/>
    </row>
    <row r="32" spans="1:15" ht="24.75" customHeight="1" x14ac:dyDescent="0.25">
      <c r="A32" s="21"/>
      <c r="B32" s="22"/>
      <c r="C32" s="22"/>
      <c r="D32" s="22"/>
      <c r="E32" s="22"/>
      <c r="F32" s="22"/>
      <c r="G32" s="22"/>
      <c r="H32" s="22"/>
      <c r="I32" s="22"/>
      <c r="J32" s="22"/>
      <c r="K32" s="22"/>
      <c r="L32" s="22"/>
      <c r="M32" s="22"/>
      <c r="N32" s="22"/>
      <c r="O32" s="23"/>
    </row>
    <row r="33" spans="1:15" ht="13.8" x14ac:dyDescent="0.25">
      <c r="A33" s="102" t="s">
        <v>41</v>
      </c>
      <c r="B33" s="25"/>
      <c r="C33" s="25"/>
      <c r="D33" s="25"/>
      <c r="E33" s="25"/>
      <c r="F33" s="25"/>
      <c r="G33" s="25"/>
      <c r="H33" s="25"/>
      <c r="I33" s="25"/>
      <c r="J33" s="25"/>
      <c r="K33" s="25"/>
      <c r="L33" s="25"/>
      <c r="M33" s="25"/>
      <c r="N33" s="25"/>
      <c r="O33" s="26"/>
    </row>
    <row r="34" spans="1:15" ht="6" customHeight="1" x14ac:dyDescent="0.25">
      <c r="A34" s="47"/>
      <c r="B34" s="48"/>
      <c r="C34" s="48"/>
      <c r="D34" s="48"/>
      <c r="E34" s="48"/>
      <c r="F34" s="48"/>
      <c r="G34" s="48"/>
      <c r="H34" s="48"/>
      <c r="I34" s="48"/>
      <c r="J34" s="48"/>
      <c r="K34" s="48"/>
      <c r="L34" s="48"/>
      <c r="M34" s="22"/>
      <c r="N34" s="49"/>
      <c r="O34" s="50"/>
    </row>
    <row r="35" spans="1:15" x14ac:dyDescent="0.25">
      <c r="A35" s="51" t="s">
        <v>42</v>
      </c>
      <c r="B35" s="22"/>
      <c r="C35" s="22"/>
      <c r="D35" s="22"/>
      <c r="E35" s="22"/>
      <c r="F35" s="22"/>
      <c r="G35" s="52" t="s">
        <v>43</v>
      </c>
      <c r="H35" s="22"/>
      <c r="I35" s="22"/>
      <c r="J35" s="22"/>
      <c r="K35" s="22"/>
      <c r="L35" s="22"/>
      <c r="M35" s="28"/>
      <c r="N35" s="28"/>
      <c r="O35" s="23"/>
    </row>
    <row r="36" spans="1:15" ht="13.8" x14ac:dyDescent="0.25">
      <c r="A36" s="900"/>
      <c r="B36" s="901"/>
      <c r="C36" s="901"/>
      <c r="D36" s="901"/>
      <c r="E36" s="901"/>
      <c r="F36" s="902"/>
      <c r="G36" s="903"/>
      <c r="H36" s="904"/>
      <c r="I36" s="904"/>
      <c r="J36" s="904"/>
      <c r="K36" s="904"/>
      <c r="L36" s="904"/>
      <c r="M36" s="904"/>
      <c r="N36" s="904"/>
      <c r="O36" s="905"/>
    </row>
    <row r="37" spans="1:15" ht="18" customHeight="1" x14ac:dyDescent="0.25">
      <c r="A37" s="66" t="s">
        <v>18</v>
      </c>
      <c r="B37" s="22"/>
      <c r="C37" s="22"/>
      <c r="D37" s="84" t="str">
        <f>+'Task Summary'!C5</f>
        <v>(this line self-populates)</v>
      </c>
      <c r="E37" s="22"/>
      <c r="F37" s="22"/>
      <c r="G37" s="22"/>
      <c r="H37" s="22"/>
      <c r="I37" s="22"/>
      <c r="J37" s="22"/>
      <c r="K37" s="22"/>
      <c r="L37" s="22"/>
      <c r="M37" s="22"/>
      <c r="N37" s="22"/>
      <c r="O37" s="23"/>
    </row>
    <row r="38" spans="1:15" ht="3.6" customHeight="1" x14ac:dyDescent="0.25">
      <c r="A38" s="906"/>
      <c r="B38" s="907"/>
      <c r="C38" s="907"/>
      <c r="D38" s="907"/>
      <c r="E38" s="907"/>
      <c r="F38" s="907"/>
      <c r="G38" s="907"/>
      <c r="H38" s="907"/>
      <c r="I38" s="907"/>
      <c r="J38" s="907"/>
      <c r="K38" s="907"/>
      <c r="L38" s="907"/>
      <c r="M38" s="907"/>
      <c r="N38" s="907"/>
      <c r="O38" s="908"/>
    </row>
    <row r="39" spans="1:15" x14ac:dyDescent="0.25">
      <c r="A39" s="51" t="s">
        <v>59</v>
      </c>
      <c r="B39" s="22"/>
      <c r="C39" s="22"/>
      <c r="D39" s="22"/>
      <c r="E39" s="22"/>
      <c r="F39" s="22"/>
      <c r="G39" s="22"/>
      <c r="H39" s="22"/>
      <c r="I39" s="22"/>
      <c r="J39" s="22"/>
      <c r="K39" s="22"/>
      <c r="L39" s="22"/>
      <c r="M39" s="22"/>
      <c r="N39" s="22"/>
      <c r="O39" s="23"/>
    </row>
    <row r="40" spans="1:15" x14ac:dyDescent="0.25">
      <c r="A40" s="876"/>
      <c r="B40" s="877"/>
      <c r="C40" s="877"/>
      <c r="D40" s="877"/>
      <c r="E40" s="877"/>
      <c r="F40" s="877"/>
      <c r="G40" s="877"/>
      <c r="H40" s="877"/>
      <c r="I40" s="877"/>
      <c r="J40" s="877"/>
      <c r="K40" s="877"/>
      <c r="L40" s="877"/>
      <c r="M40" s="877"/>
      <c r="N40" s="877"/>
      <c r="O40" s="888"/>
    </row>
    <row r="41" spans="1:15" ht="18" customHeight="1" x14ac:dyDescent="0.25">
      <c r="A41" s="79" t="s">
        <v>60</v>
      </c>
      <c r="B41" s="33"/>
      <c r="C41" s="33"/>
      <c r="D41" s="33"/>
      <c r="E41" s="33"/>
      <c r="F41" s="80" t="s">
        <v>39</v>
      </c>
      <c r="G41" s="33"/>
      <c r="H41" s="33"/>
      <c r="I41" s="33"/>
      <c r="J41" s="81"/>
      <c r="K41" s="80" t="s">
        <v>61</v>
      </c>
      <c r="L41" s="33"/>
      <c r="M41" s="33"/>
      <c r="N41" s="33"/>
      <c r="O41" s="34"/>
    </row>
    <row r="42" spans="1:15" x14ac:dyDescent="0.25">
      <c r="A42" s="876"/>
      <c r="B42" s="877"/>
      <c r="C42" s="877"/>
      <c r="D42" s="877"/>
      <c r="E42" s="889"/>
      <c r="F42" s="890"/>
      <c r="G42" s="877"/>
      <c r="H42" s="877"/>
      <c r="I42" s="877"/>
      <c r="J42" s="889"/>
      <c r="K42" s="890"/>
      <c r="L42" s="877"/>
      <c r="M42" s="877"/>
      <c r="N42" s="877"/>
      <c r="O42" s="888"/>
    </row>
    <row r="43" spans="1:15" ht="15.75" customHeight="1" x14ac:dyDescent="0.25">
      <c r="A43" s="88" t="s">
        <v>69</v>
      </c>
      <c r="B43" s="89"/>
      <c r="C43" s="89"/>
      <c r="D43" s="89"/>
      <c r="E43" s="89"/>
      <c r="F43" s="89"/>
      <c r="G43" s="89"/>
      <c r="H43" s="89"/>
      <c r="I43" s="89"/>
      <c r="J43" s="89"/>
      <c r="K43" s="89"/>
      <c r="L43" s="89"/>
      <c r="M43" s="86"/>
      <c r="N43" s="86"/>
      <c r="O43" s="87"/>
    </row>
    <row r="44" spans="1:15" x14ac:dyDescent="0.25">
      <c r="A44" s="90"/>
      <c r="B44" s="91"/>
      <c r="C44" s="91"/>
      <c r="D44" s="91"/>
      <c r="E44" s="91"/>
      <c r="F44" s="91"/>
      <c r="G44" s="91"/>
      <c r="H44" s="91"/>
      <c r="I44" s="91"/>
      <c r="J44" s="91"/>
      <c r="K44" s="91"/>
      <c r="L44" s="91"/>
      <c r="M44" s="91"/>
      <c r="N44" s="91"/>
      <c r="O44" s="87"/>
    </row>
    <row r="45" spans="1:15" x14ac:dyDescent="0.25">
      <c r="A45" s="55"/>
      <c r="B45" s="56"/>
      <c r="C45" s="56"/>
      <c r="D45" s="56"/>
      <c r="E45" s="56"/>
      <c r="F45" s="56"/>
      <c r="G45" s="57"/>
      <c r="H45" s="57"/>
      <c r="I45" s="57"/>
      <c r="J45" s="58"/>
      <c r="K45" s="56"/>
      <c r="L45" s="58"/>
      <c r="M45" s="58"/>
      <c r="N45" s="58"/>
      <c r="O45" s="35"/>
    </row>
    <row r="46" spans="1:15" ht="20.25" customHeight="1" x14ac:dyDescent="0.25">
      <c r="A46" s="876"/>
      <c r="B46" s="877"/>
      <c r="C46" s="877"/>
      <c r="D46" s="877"/>
      <c r="E46" s="877"/>
      <c r="F46" s="877"/>
      <c r="G46" s="22"/>
      <c r="H46" s="878"/>
      <c r="I46" s="878"/>
      <c r="J46" s="878"/>
      <c r="K46" s="878"/>
      <c r="L46" s="74"/>
      <c r="M46" s="879"/>
      <c r="N46" s="879"/>
      <c r="O46" s="59"/>
    </row>
    <row r="47" spans="1:15" x14ac:dyDescent="0.25">
      <c r="A47" s="60" t="s">
        <v>44</v>
      </c>
      <c r="B47" s="37"/>
      <c r="C47" s="37"/>
      <c r="D47" s="37"/>
      <c r="E47" s="37"/>
      <c r="F47" s="37"/>
      <c r="G47" s="22"/>
      <c r="H47" s="883" t="s">
        <v>64</v>
      </c>
      <c r="I47" s="883"/>
      <c r="J47" s="883"/>
      <c r="K47" s="883"/>
      <c r="L47" s="37"/>
      <c r="M47" s="37" t="s">
        <v>125</v>
      </c>
      <c r="N47" s="37"/>
      <c r="O47" s="23"/>
    </row>
    <row r="48" spans="1:15" ht="9.75" customHeight="1" x14ac:dyDescent="0.25">
      <c r="A48" s="21"/>
      <c r="B48" s="22"/>
      <c r="C48" s="22"/>
      <c r="D48" s="22"/>
      <c r="E48" s="22"/>
      <c r="F48" s="22"/>
      <c r="G48" s="22"/>
      <c r="H48" s="61"/>
      <c r="I48" s="37"/>
      <c r="J48" s="37"/>
      <c r="K48" s="37"/>
      <c r="L48" s="37"/>
      <c r="M48" s="22"/>
      <c r="N48" s="22"/>
      <c r="O48" s="23"/>
    </row>
    <row r="49" spans="1:15" x14ac:dyDescent="0.25">
      <c r="A49" s="62" t="s">
        <v>45</v>
      </c>
      <c r="B49" s="37"/>
      <c r="C49" s="37"/>
      <c r="D49" s="76"/>
      <c r="E49" s="33" t="s">
        <v>46</v>
      </c>
      <c r="F49" s="22"/>
      <c r="G49" s="76"/>
      <c r="H49" s="33" t="s">
        <v>49</v>
      </c>
      <c r="I49" s="8"/>
      <c r="J49" s="8"/>
      <c r="K49" s="8"/>
      <c r="L49" s="8"/>
      <c r="M49" s="8"/>
      <c r="N49" s="8"/>
      <c r="O49" s="34"/>
    </row>
    <row r="50" spans="1:15" ht="7.95" customHeight="1" x14ac:dyDescent="0.25">
      <c r="A50" s="62"/>
      <c r="B50" s="37"/>
      <c r="C50" s="37"/>
      <c r="D50" s="37"/>
      <c r="E50" s="33"/>
      <c r="F50" s="22"/>
      <c r="G50" s="33"/>
      <c r="H50" s="33"/>
      <c r="I50" s="33"/>
      <c r="J50" s="75"/>
      <c r="K50" s="75"/>
      <c r="L50" s="75"/>
      <c r="M50" s="75"/>
      <c r="N50" s="75"/>
      <c r="O50" s="34"/>
    </row>
    <row r="51" spans="1:15" x14ac:dyDescent="0.25">
      <c r="A51" s="60" t="s">
        <v>48</v>
      </c>
      <c r="B51" s="37"/>
      <c r="C51" s="33"/>
      <c r="D51" s="76"/>
      <c r="E51" s="33" t="s">
        <v>127</v>
      </c>
      <c r="F51" s="22"/>
      <c r="G51" s="76"/>
      <c r="H51" s="33" t="s">
        <v>47</v>
      </c>
      <c r="I51" s="33"/>
      <c r="J51" s="8"/>
      <c r="K51" s="8"/>
      <c r="L51" s="33"/>
      <c r="M51" s="33"/>
      <c r="N51" s="33"/>
      <c r="O51" s="34"/>
    </row>
    <row r="52" spans="1:15" ht="15" customHeight="1" x14ac:dyDescent="0.25">
      <c r="A52" s="98" t="s">
        <v>124</v>
      </c>
      <c r="B52" s="37"/>
      <c r="C52" s="37"/>
      <c r="D52" s="37"/>
      <c r="E52" s="33"/>
      <c r="F52" s="22"/>
      <c r="G52" s="33"/>
      <c r="H52" s="884"/>
      <c r="I52" s="884"/>
      <c r="J52" s="884"/>
      <c r="K52" s="884"/>
      <c r="L52" s="884"/>
      <c r="M52" s="884"/>
      <c r="N52" s="884"/>
      <c r="O52" s="34"/>
    </row>
    <row r="53" spans="1:15" x14ac:dyDescent="0.25">
      <c r="A53" s="880" t="s">
        <v>50</v>
      </c>
      <c r="B53" s="881"/>
      <c r="C53" s="881"/>
      <c r="D53" s="22"/>
      <c r="E53" s="22"/>
      <c r="F53" s="22"/>
      <c r="G53" s="22"/>
      <c r="H53" s="22"/>
      <c r="I53" s="22"/>
      <c r="J53" s="22"/>
      <c r="K53" s="22"/>
      <c r="L53" s="22"/>
      <c r="M53" s="22"/>
      <c r="N53" s="22"/>
      <c r="O53" s="23"/>
    </row>
    <row r="54" spans="1:15" ht="12.75" customHeight="1" x14ac:dyDescent="0.25">
      <c r="A54" s="882"/>
      <c r="B54" s="881"/>
      <c r="C54" s="881"/>
      <c r="D54" s="22"/>
      <c r="E54" s="885"/>
      <c r="F54" s="885"/>
      <c r="G54" s="885"/>
      <c r="H54" s="885"/>
      <c r="I54" s="22" t="s">
        <v>138</v>
      </c>
      <c r="J54" s="22"/>
      <c r="K54" s="22"/>
      <c r="L54" s="8"/>
      <c r="M54" s="77"/>
      <c r="N54" s="77"/>
      <c r="O54" s="67"/>
    </row>
    <row r="55" spans="1:15" ht="12.75" customHeight="1" x14ac:dyDescent="0.25">
      <c r="A55" s="882"/>
      <c r="B55" s="881"/>
      <c r="C55" s="881"/>
      <c r="D55" s="22"/>
      <c r="E55" s="22"/>
      <c r="F55" s="22"/>
      <c r="G55" s="22"/>
      <c r="H55" s="22"/>
      <c r="I55" s="22"/>
      <c r="J55" s="22"/>
      <c r="K55" s="22"/>
      <c r="L55" s="8"/>
      <c r="M55" s="72" t="s">
        <v>51</v>
      </c>
      <c r="N55" s="36"/>
      <c r="O55" s="67"/>
    </row>
    <row r="56" spans="1:15" ht="11.4" customHeight="1" x14ac:dyDescent="0.25">
      <c r="A56" s="43"/>
      <c r="B56" s="22"/>
      <c r="C56" s="22"/>
      <c r="D56" s="22"/>
      <c r="E56" s="22"/>
      <c r="F56" s="22"/>
      <c r="G56" s="22"/>
      <c r="H56" s="22"/>
      <c r="I56" s="22"/>
      <c r="J56" s="22"/>
      <c r="K56" s="22"/>
      <c r="L56" s="36"/>
      <c r="M56" s="36"/>
      <c r="N56" s="36"/>
      <c r="O56" s="67"/>
    </row>
    <row r="57" spans="1:15" ht="18.75" customHeight="1" x14ac:dyDescent="0.25">
      <c r="A57" s="51" t="s">
        <v>52</v>
      </c>
      <c r="B57" s="63"/>
      <c r="C57" s="63"/>
      <c r="D57" s="63"/>
      <c r="E57" s="899"/>
      <c r="F57" s="899"/>
      <c r="G57" s="899"/>
      <c r="H57" s="899"/>
      <c r="I57" s="22"/>
      <c r="J57" s="877"/>
      <c r="K57" s="877"/>
      <c r="L57" s="877"/>
      <c r="M57" s="22"/>
      <c r="N57" s="78"/>
      <c r="O57" s="73"/>
    </row>
    <row r="58" spans="1:15" x14ac:dyDescent="0.25">
      <c r="A58" s="92"/>
      <c r="B58" s="93"/>
      <c r="C58" s="93"/>
      <c r="D58" s="93"/>
      <c r="E58" s="37" t="s">
        <v>53</v>
      </c>
      <c r="F58" s="37"/>
      <c r="G58" s="37"/>
      <c r="H58" s="37"/>
      <c r="I58" s="22"/>
      <c r="J58" s="37" t="s">
        <v>54</v>
      </c>
      <c r="K58" s="37"/>
      <c r="L58" s="37"/>
      <c r="M58" s="22"/>
      <c r="N58" s="99" t="s">
        <v>128</v>
      </c>
      <c r="O58" s="64"/>
    </row>
    <row r="59" spans="1:15" x14ac:dyDescent="0.25">
      <c r="A59" s="92"/>
      <c r="B59" s="93"/>
      <c r="C59" s="94"/>
      <c r="D59" s="94"/>
      <c r="E59" s="37"/>
      <c r="F59" s="22"/>
      <c r="G59" s="22"/>
      <c r="H59" s="22"/>
      <c r="I59" s="22"/>
      <c r="J59" s="37" t="s">
        <v>55</v>
      </c>
      <c r="K59" s="37"/>
      <c r="L59" s="37"/>
      <c r="M59" s="22"/>
      <c r="N59" s="22"/>
      <c r="O59" s="23"/>
    </row>
    <row r="60" spans="1:15" x14ac:dyDescent="0.25">
      <c r="A60" s="92"/>
      <c r="B60" s="93"/>
      <c r="C60" s="94"/>
      <c r="D60" s="94"/>
      <c r="E60" s="37"/>
      <c r="F60" s="22"/>
      <c r="G60" s="22"/>
      <c r="H60" s="22"/>
      <c r="I60" s="22"/>
      <c r="J60" s="37"/>
      <c r="K60" s="37"/>
      <c r="L60" s="37"/>
      <c r="M60" s="22"/>
      <c r="N60" s="22"/>
      <c r="O60" s="23"/>
    </row>
    <row r="61" spans="1:15" x14ac:dyDescent="0.25">
      <c r="A61" s="92"/>
      <c r="B61" s="93"/>
      <c r="C61" s="93"/>
      <c r="D61" s="93"/>
      <c r="E61" s="8"/>
      <c r="F61" s="8"/>
      <c r="G61" s="8"/>
      <c r="H61" s="8"/>
      <c r="I61" s="8"/>
      <c r="J61" s="8"/>
      <c r="K61" s="8"/>
      <c r="L61" s="8"/>
      <c r="M61" s="8"/>
      <c r="N61" s="8"/>
      <c r="O61" s="67"/>
    </row>
    <row r="62" spans="1:15" x14ac:dyDescent="0.25">
      <c r="A62" s="92"/>
      <c r="B62" s="93"/>
      <c r="C62" s="93"/>
      <c r="D62" s="93"/>
      <c r="E62" s="8"/>
      <c r="F62" s="8"/>
      <c r="G62" s="8"/>
      <c r="H62" s="8"/>
      <c r="I62" s="8"/>
      <c r="J62" s="8"/>
      <c r="K62" s="8"/>
      <c r="L62" s="8"/>
      <c r="M62" s="8"/>
      <c r="N62" s="8"/>
      <c r="O62" s="67"/>
    </row>
    <row r="63" spans="1:15" ht="13.8" thickBot="1" x14ac:dyDescent="0.3">
      <c r="A63" s="95"/>
      <c r="B63" s="96"/>
      <c r="C63" s="96"/>
      <c r="D63" s="96"/>
      <c r="E63" s="9"/>
      <c r="F63" s="9"/>
      <c r="G63" s="9"/>
      <c r="H63" s="9"/>
      <c r="I63" s="9"/>
      <c r="J63" s="9"/>
      <c r="K63" s="9"/>
      <c r="L63" s="9"/>
      <c r="M63" s="9"/>
      <c r="N63" s="9"/>
      <c r="O63" s="68"/>
    </row>
  </sheetData>
  <sheetProtection algorithmName="SHA-512" hashValue="LxZXePNLJ2mgiBxEZYwG2b76vBfaM5Z+v9X/7nr4TZEoAlHIIwn4a75ipPkIE1NQ18h3VUTk973a1woI/IxNcQ==" saltValue="iOgt5hNoOyn8oMM91hviJA==" spinCount="100000" sheet="1" objects="1" scenarios="1"/>
  <mergeCells count="31">
    <mergeCell ref="A1:O1"/>
    <mergeCell ref="B10:N10"/>
    <mergeCell ref="B13:N13"/>
    <mergeCell ref="B19:N19"/>
    <mergeCell ref="E57:H57"/>
    <mergeCell ref="J57:L57"/>
    <mergeCell ref="A36:F36"/>
    <mergeCell ref="G36:O36"/>
    <mergeCell ref="A38:O38"/>
    <mergeCell ref="A40:O40"/>
    <mergeCell ref="A42:E42"/>
    <mergeCell ref="F42:J42"/>
    <mergeCell ref="K42:O42"/>
    <mergeCell ref="B16:N16"/>
    <mergeCell ref="B14:N14"/>
    <mergeCell ref="A46:F46"/>
    <mergeCell ref="A24:F24"/>
    <mergeCell ref="A30:F30"/>
    <mergeCell ref="H30:K30"/>
    <mergeCell ref="M46:N46"/>
    <mergeCell ref="A53:C55"/>
    <mergeCell ref="H31:K31"/>
    <mergeCell ref="H46:K46"/>
    <mergeCell ref="H47:K47"/>
    <mergeCell ref="H52:N52"/>
    <mergeCell ref="E54:H54"/>
    <mergeCell ref="G24:O24"/>
    <mergeCell ref="A26:O26"/>
    <mergeCell ref="A28:E28"/>
    <mergeCell ref="F28:J28"/>
    <mergeCell ref="K28:O28"/>
  </mergeCells>
  <pageMargins left="0.45" right="0.45" top="0.5" bottom="0.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A1:V58"/>
  <sheetViews>
    <sheetView zoomScale="85" zoomScaleNormal="85" workbookViewId="0">
      <pane ySplit="5" topLeftCell="A6" activePane="bottomLeft" state="frozen"/>
      <selection pane="bottomLeft" activeCell="G17" sqref="G17"/>
    </sheetView>
  </sheetViews>
  <sheetFormatPr defaultColWidth="9.109375" defaultRowHeight="13.2" x14ac:dyDescent="0.25"/>
  <cols>
    <col min="1" max="1" width="16.6640625" style="5" customWidth="1"/>
    <col min="2" max="2" width="31.5546875" style="5" customWidth="1"/>
    <col min="3" max="3" width="4.88671875" style="5" customWidth="1"/>
    <col min="4" max="4" width="13.6640625" style="5" customWidth="1"/>
    <col min="5" max="5" width="15.109375" style="5" customWidth="1"/>
    <col min="6" max="6" width="14.88671875" style="5" customWidth="1"/>
    <col min="7" max="7" width="13.6640625" style="5" customWidth="1"/>
    <col min="8" max="8" width="14.44140625" style="5" customWidth="1"/>
    <col min="9" max="9" width="22.109375" style="5" customWidth="1"/>
    <col min="10" max="10" width="7.33203125" style="5" bestFit="1" customWidth="1"/>
    <col min="11" max="11" width="11.6640625" style="5" bestFit="1" customWidth="1"/>
    <col min="12" max="12" width="10.44140625" style="5" customWidth="1"/>
    <col min="13" max="13" width="11.6640625" style="5" customWidth="1"/>
    <col min="14" max="14" width="11.109375" style="5" customWidth="1"/>
    <col min="15" max="15" width="12.6640625" style="5" customWidth="1"/>
    <col min="16" max="16" width="15.6640625" style="5" customWidth="1"/>
    <col min="17" max="17" width="6.5546875" style="5" customWidth="1"/>
    <col min="18" max="18" width="15.109375" style="5" bestFit="1" customWidth="1"/>
    <col min="19" max="16384" width="9.109375" style="5"/>
  </cols>
  <sheetData>
    <row r="1" spans="1:22" ht="60" customHeight="1" thickBot="1" x14ac:dyDescent="0.3">
      <c r="A1" s="910" t="s">
        <v>301</v>
      </c>
      <c r="B1" s="911"/>
      <c r="C1" s="911"/>
      <c r="D1" s="911"/>
      <c r="E1" s="911"/>
      <c r="F1" s="911"/>
      <c r="G1" s="911"/>
      <c r="H1" s="911"/>
      <c r="I1" s="911"/>
      <c r="J1" s="911"/>
      <c r="K1" s="911"/>
      <c r="L1" s="911"/>
      <c r="M1" s="911"/>
      <c r="N1" s="911"/>
      <c r="O1" s="911"/>
      <c r="P1" s="911"/>
      <c r="Q1" s="911"/>
      <c r="R1" s="912"/>
    </row>
    <row r="3" spans="1:22" s="654" customFormat="1" ht="15" customHeight="1" x14ac:dyDescent="0.25">
      <c r="D3" s="913" t="s">
        <v>144</v>
      </c>
      <c r="E3" s="914"/>
      <c r="F3" s="739" t="str">
        <f>IF(('Task Summary'!C3=""),"",'Task Summary'!C3)</f>
        <v/>
      </c>
      <c r="G3" s="740"/>
      <c r="H3" s="740"/>
      <c r="I3" s="741"/>
      <c r="K3" s="913" t="s">
        <v>197</v>
      </c>
      <c r="L3" s="914"/>
      <c r="M3" s="915"/>
      <c r="N3" s="742" t="str">
        <f>IF(('Task Summary'!P3=""),"",'Task Summary'!P3)</f>
        <v/>
      </c>
      <c r="O3" s="743"/>
      <c r="P3" s="744"/>
    </row>
    <row r="4" spans="1:22" s="654" customFormat="1" ht="14.4" customHeight="1" x14ac:dyDescent="0.25">
      <c r="D4" s="913" t="s">
        <v>16</v>
      </c>
      <c r="E4" s="914"/>
      <c r="F4" s="739" t="str">
        <f>'Task Summary'!C4</f>
        <v>[select from drop-down list] ==========================&gt;</v>
      </c>
      <c r="G4" s="740"/>
      <c r="H4" s="740"/>
      <c r="I4" s="741"/>
      <c r="K4" s="913" t="s">
        <v>145</v>
      </c>
      <c r="L4" s="914"/>
      <c r="M4" s="915"/>
      <c r="N4" s="745" t="str">
        <f>'Task Summary'!P4</f>
        <v>[select from drop-down list] ===========&gt;</v>
      </c>
      <c r="O4" s="746"/>
      <c r="P4" s="747"/>
    </row>
    <row r="5" spans="1:22" s="654" customFormat="1" ht="16.95" customHeight="1" x14ac:dyDescent="0.25">
      <c r="D5" s="913" t="s">
        <v>146</v>
      </c>
      <c r="E5" s="915"/>
      <c r="F5" s="733" t="str">
        <f>'Task Summary'!C5</f>
        <v>(this line self-populates)</v>
      </c>
      <c r="G5" s="734"/>
      <c r="H5" s="734"/>
      <c r="I5" s="735"/>
      <c r="K5" s="913" t="s">
        <v>166</v>
      </c>
      <c r="L5" s="914"/>
      <c r="M5" s="915"/>
      <c r="N5" s="745" t="str">
        <f>'Task Summary'!P5</f>
        <v>[select from drop-down list] ===========&gt;</v>
      </c>
      <c r="O5" s="746"/>
      <c r="P5" s="747"/>
    </row>
    <row r="8" spans="1:22" x14ac:dyDescent="0.25">
      <c r="A8" s="655"/>
    </row>
    <row r="10" spans="1:22" x14ac:dyDescent="0.25">
      <c r="A10" s="10"/>
      <c r="B10" s="10"/>
      <c r="C10" s="10"/>
      <c r="D10" s="10"/>
      <c r="E10" s="10"/>
      <c r="F10" s="10"/>
      <c r="G10" s="10"/>
      <c r="H10" s="10"/>
      <c r="I10" s="10"/>
      <c r="J10" s="10"/>
      <c r="K10" s="10"/>
      <c r="L10" s="10"/>
      <c r="M10" s="10"/>
      <c r="N10" s="10"/>
      <c r="O10" s="10"/>
      <c r="P10" s="10"/>
      <c r="Q10" s="10"/>
      <c r="R10" s="10"/>
      <c r="S10" s="10"/>
      <c r="T10" s="10"/>
      <c r="U10" s="10"/>
      <c r="V10" s="10"/>
    </row>
    <row r="11" spans="1:22" x14ac:dyDescent="0.25">
      <c r="A11" s="10"/>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0"/>
      <c r="B12" s="10"/>
      <c r="C12" s="10"/>
      <c r="D12" s="10"/>
      <c r="E12" s="10"/>
      <c r="F12" s="10"/>
      <c r="G12" s="10"/>
      <c r="H12" s="10"/>
      <c r="I12" s="10"/>
      <c r="J12" s="10"/>
      <c r="K12" s="10"/>
      <c r="L12" s="10"/>
      <c r="M12" s="10"/>
      <c r="N12" s="10"/>
      <c r="O12" s="10"/>
      <c r="P12" s="10"/>
      <c r="Q12" s="10"/>
      <c r="R12" s="10"/>
      <c r="S12" s="10"/>
      <c r="T12" s="10"/>
      <c r="U12" s="10"/>
      <c r="V12" s="10"/>
    </row>
    <row r="13" spans="1:22" x14ac:dyDescent="0.25">
      <c r="A13" s="10"/>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0"/>
      <c r="B14" s="10"/>
      <c r="C14" s="10"/>
      <c r="D14" s="10"/>
      <c r="E14" s="10"/>
      <c r="F14" s="10"/>
      <c r="G14" s="10"/>
      <c r="H14" s="10"/>
      <c r="I14" s="10"/>
      <c r="J14" s="10"/>
      <c r="K14" s="10"/>
      <c r="L14" s="10"/>
      <c r="M14" s="10"/>
      <c r="N14" s="10"/>
      <c r="O14" s="10"/>
      <c r="P14" s="10"/>
      <c r="Q14" s="10"/>
      <c r="R14" s="10"/>
      <c r="S14" s="10"/>
      <c r="T14" s="10"/>
      <c r="U14" s="10"/>
      <c r="V14" s="10"/>
    </row>
    <row r="15" spans="1:22" x14ac:dyDescent="0.25">
      <c r="A15" s="10"/>
      <c r="B15" s="10"/>
      <c r="C15" s="10"/>
      <c r="D15" s="10"/>
      <c r="E15" s="10"/>
      <c r="F15" s="10"/>
      <c r="G15" s="10"/>
      <c r="H15" s="10"/>
      <c r="I15" s="10"/>
      <c r="J15" s="10"/>
      <c r="K15" s="10"/>
      <c r="L15" s="10"/>
      <c r="M15" s="10"/>
      <c r="N15" s="10"/>
      <c r="O15" s="10"/>
      <c r="P15" s="10"/>
      <c r="Q15" s="10"/>
      <c r="R15" s="10"/>
      <c r="S15" s="10"/>
      <c r="T15" s="10"/>
      <c r="U15" s="10"/>
      <c r="V15" s="10"/>
    </row>
    <row r="16" spans="1:22" x14ac:dyDescent="0.2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2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25">
      <c r="A19" s="10"/>
      <c r="B19" s="10"/>
      <c r="C19" s="10"/>
      <c r="D19" s="10"/>
      <c r="E19" s="10"/>
      <c r="F19" s="10"/>
      <c r="G19" s="10"/>
      <c r="H19" s="10"/>
      <c r="I19" s="10"/>
      <c r="J19" s="10"/>
      <c r="K19" s="10"/>
      <c r="L19" s="10"/>
      <c r="M19" s="10"/>
      <c r="N19" s="10"/>
      <c r="O19" s="10"/>
      <c r="P19" s="10"/>
      <c r="Q19" s="10"/>
      <c r="R19" s="10"/>
      <c r="S19" s="10"/>
      <c r="T19" s="10"/>
      <c r="U19" s="10"/>
      <c r="V19" s="10"/>
    </row>
    <row r="20" spans="1:22" x14ac:dyDescent="0.2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0"/>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25">
      <c r="A23" s="10"/>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0"/>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0"/>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25">
      <c r="A27" s="10"/>
      <c r="B27" s="10"/>
      <c r="C27" s="10"/>
      <c r="D27" s="10"/>
      <c r="E27" s="10"/>
      <c r="F27" s="10"/>
      <c r="G27" s="10"/>
      <c r="H27" s="10"/>
      <c r="I27" s="10"/>
      <c r="J27" s="10"/>
      <c r="K27" s="10"/>
      <c r="L27" s="10"/>
      <c r="M27" s="10"/>
      <c r="N27" s="10"/>
      <c r="O27" s="10"/>
      <c r="P27" s="10"/>
      <c r="Q27" s="10"/>
      <c r="R27" s="10"/>
      <c r="S27" s="10"/>
      <c r="T27" s="10"/>
      <c r="U27" s="10"/>
      <c r="V27" s="10"/>
    </row>
    <row r="28" spans="1:22" x14ac:dyDescent="0.25">
      <c r="A28" s="10"/>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0"/>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0"/>
      <c r="B30" s="10"/>
      <c r="C30" s="10"/>
      <c r="D30" s="10"/>
      <c r="E30" s="10"/>
      <c r="F30" s="10"/>
      <c r="G30" s="10"/>
      <c r="H30" s="10"/>
      <c r="I30" s="10"/>
      <c r="J30" s="10"/>
      <c r="K30" s="10"/>
      <c r="L30" s="10"/>
      <c r="M30" s="10"/>
      <c r="N30" s="10"/>
      <c r="O30" s="10"/>
      <c r="P30" s="10"/>
      <c r="Q30" s="10"/>
      <c r="R30" s="10"/>
      <c r="S30" s="10"/>
      <c r="T30" s="10"/>
      <c r="U30" s="10"/>
      <c r="V30" s="10"/>
    </row>
    <row r="31" spans="1:22" x14ac:dyDescent="0.25">
      <c r="A31" s="10"/>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2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2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0"/>
      <c r="B36" s="10"/>
      <c r="C36" s="10"/>
      <c r="D36" s="10"/>
      <c r="E36" s="10"/>
      <c r="F36" s="10"/>
      <c r="G36" s="10"/>
      <c r="H36" s="10"/>
      <c r="I36" s="10"/>
      <c r="J36" s="10"/>
      <c r="K36" s="10"/>
      <c r="L36" s="10"/>
      <c r="M36" s="10"/>
      <c r="N36" s="10"/>
      <c r="O36" s="10"/>
      <c r="P36" s="10"/>
      <c r="Q36" s="10"/>
      <c r="R36" s="10"/>
      <c r="S36" s="10"/>
      <c r="T36" s="10"/>
      <c r="U36" s="10"/>
      <c r="V36" s="10"/>
    </row>
    <row r="37" spans="1:22" x14ac:dyDescent="0.25">
      <c r="A37" s="10"/>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0"/>
      <c r="B38" s="10"/>
      <c r="C38" s="10"/>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x14ac:dyDescent="0.25">
      <c r="A41" s="10"/>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0"/>
      <c r="B42" s="10"/>
      <c r="C42" s="10"/>
      <c r="D42" s="10"/>
      <c r="E42" s="10"/>
      <c r="F42" s="10"/>
      <c r="G42" s="10"/>
      <c r="H42" s="10"/>
      <c r="I42" s="10"/>
      <c r="J42" s="10"/>
      <c r="K42" s="10"/>
      <c r="L42" s="10"/>
      <c r="M42" s="10"/>
      <c r="N42" s="10"/>
      <c r="O42" s="10"/>
      <c r="P42" s="10"/>
      <c r="Q42" s="10"/>
      <c r="R42" s="10"/>
      <c r="S42" s="10"/>
      <c r="T42" s="10"/>
      <c r="U42" s="10"/>
      <c r="V42" s="10"/>
    </row>
    <row r="43" spans="1:22"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2" x14ac:dyDescent="0.25">
      <c r="A45" s="10"/>
      <c r="B45" s="10"/>
      <c r="C45" s="10"/>
      <c r="D45" s="10"/>
      <c r="E45" s="10"/>
      <c r="F45" s="10"/>
      <c r="G45" s="10"/>
      <c r="H45" s="10"/>
      <c r="I45" s="10"/>
      <c r="J45" s="10"/>
      <c r="K45" s="10"/>
      <c r="L45" s="10"/>
      <c r="M45" s="10"/>
      <c r="N45" s="10"/>
      <c r="O45" s="10"/>
      <c r="P45" s="10"/>
      <c r="Q45" s="10"/>
      <c r="R45" s="10"/>
      <c r="S45" s="10"/>
      <c r="T45" s="10"/>
      <c r="U45" s="10"/>
      <c r="V45" s="10"/>
    </row>
    <row r="46" spans="1:22" x14ac:dyDescent="0.25">
      <c r="A46" s="10"/>
      <c r="B46" s="10"/>
      <c r="C46" s="10"/>
      <c r="D46" s="10"/>
      <c r="E46" s="10"/>
      <c r="F46" s="10"/>
      <c r="G46" s="10"/>
      <c r="H46" s="10"/>
      <c r="I46" s="10"/>
      <c r="J46" s="10"/>
      <c r="K46" s="10"/>
      <c r="L46" s="10"/>
      <c r="M46" s="10"/>
      <c r="N46" s="10"/>
      <c r="O46" s="10"/>
      <c r="P46" s="10"/>
      <c r="Q46" s="10"/>
      <c r="R46" s="10"/>
      <c r="S46" s="10"/>
      <c r="T46" s="10"/>
      <c r="U46" s="10"/>
      <c r="V46" s="10"/>
    </row>
    <row r="47" spans="1:22" x14ac:dyDescent="0.25">
      <c r="A47" s="10"/>
      <c r="B47" s="10"/>
      <c r="C47" s="10"/>
      <c r="D47" s="10"/>
      <c r="E47" s="10"/>
      <c r="F47" s="10"/>
      <c r="G47" s="10"/>
      <c r="H47" s="10"/>
      <c r="I47" s="10"/>
      <c r="J47" s="10"/>
      <c r="K47" s="10"/>
      <c r="L47" s="10"/>
      <c r="M47" s="10"/>
      <c r="N47" s="10"/>
      <c r="O47" s="10"/>
      <c r="P47" s="10"/>
      <c r="Q47" s="10"/>
      <c r="R47" s="10"/>
      <c r="S47" s="10"/>
      <c r="T47" s="10"/>
      <c r="U47" s="10"/>
      <c r="V47" s="10"/>
    </row>
    <row r="48" spans="1:22" x14ac:dyDescent="0.25">
      <c r="A48" s="10"/>
      <c r="B48" s="10"/>
      <c r="C48" s="10"/>
      <c r="D48" s="10"/>
      <c r="E48" s="10"/>
      <c r="F48" s="10"/>
      <c r="G48" s="10"/>
      <c r="H48" s="10"/>
      <c r="I48" s="10"/>
      <c r="J48" s="10"/>
      <c r="K48" s="10"/>
      <c r="L48" s="10"/>
      <c r="M48" s="10"/>
      <c r="N48" s="10"/>
      <c r="O48" s="10"/>
      <c r="P48" s="10"/>
      <c r="Q48" s="10"/>
      <c r="R48" s="10"/>
      <c r="S48" s="10"/>
      <c r="T48" s="10"/>
      <c r="U48" s="10"/>
      <c r="V48" s="10"/>
    </row>
    <row r="49" spans="1:22" x14ac:dyDescent="0.25">
      <c r="A49" s="10"/>
      <c r="B49" s="10"/>
      <c r="C49" s="10"/>
      <c r="D49" s="10"/>
      <c r="E49" s="10"/>
      <c r="F49" s="10"/>
      <c r="G49" s="10"/>
      <c r="H49" s="10"/>
      <c r="I49" s="10"/>
      <c r="J49" s="10"/>
      <c r="K49" s="10"/>
      <c r="L49" s="10"/>
      <c r="M49" s="10"/>
      <c r="N49" s="10"/>
      <c r="O49" s="10"/>
      <c r="P49" s="10"/>
      <c r="Q49" s="10"/>
      <c r="R49" s="10"/>
      <c r="S49" s="10"/>
      <c r="T49" s="10"/>
      <c r="U49" s="10"/>
      <c r="V49" s="10"/>
    </row>
    <row r="50" spans="1:22" x14ac:dyDescent="0.25">
      <c r="A50" s="10"/>
      <c r="B50" s="10"/>
      <c r="C50" s="10"/>
      <c r="D50" s="10"/>
      <c r="E50" s="10"/>
      <c r="F50" s="10"/>
      <c r="G50" s="10"/>
      <c r="H50" s="10"/>
      <c r="I50" s="10"/>
      <c r="J50" s="10"/>
      <c r="K50" s="10"/>
      <c r="L50" s="10"/>
      <c r="M50" s="10"/>
      <c r="N50" s="10"/>
      <c r="O50" s="10"/>
      <c r="P50" s="10"/>
      <c r="Q50" s="10"/>
      <c r="R50" s="10"/>
      <c r="S50" s="10"/>
      <c r="T50" s="10"/>
      <c r="U50" s="10"/>
      <c r="V50" s="10"/>
    </row>
    <row r="51" spans="1:22" x14ac:dyDescent="0.25">
      <c r="A51" s="10"/>
      <c r="B51" s="10"/>
      <c r="C51" s="10"/>
      <c r="D51" s="10"/>
      <c r="E51" s="10"/>
      <c r="F51" s="10"/>
      <c r="G51" s="10"/>
      <c r="H51" s="10"/>
      <c r="I51" s="10"/>
      <c r="J51" s="10"/>
      <c r="K51" s="10"/>
      <c r="L51" s="10"/>
      <c r="M51" s="10"/>
      <c r="N51" s="10"/>
      <c r="O51" s="10"/>
      <c r="P51" s="10"/>
      <c r="Q51" s="10"/>
      <c r="R51" s="10"/>
      <c r="S51" s="10"/>
      <c r="T51" s="10"/>
      <c r="U51" s="10"/>
      <c r="V51" s="10"/>
    </row>
    <row r="52" spans="1:22" x14ac:dyDescent="0.25">
      <c r="A52" s="10"/>
      <c r="B52" s="10"/>
      <c r="C52" s="10"/>
      <c r="D52" s="10"/>
      <c r="E52" s="10"/>
      <c r="F52" s="10"/>
      <c r="G52" s="10"/>
      <c r="H52" s="10"/>
      <c r="I52" s="10"/>
      <c r="J52" s="10"/>
      <c r="K52" s="10"/>
      <c r="L52" s="10"/>
      <c r="M52" s="10"/>
      <c r="N52" s="10"/>
      <c r="O52" s="10"/>
      <c r="P52" s="10"/>
      <c r="Q52" s="10"/>
      <c r="R52" s="10"/>
      <c r="S52" s="10"/>
      <c r="T52" s="10"/>
      <c r="U52" s="10"/>
      <c r="V52" s="10"/>
    </row>
    <row r="53" spans="1:22" x14ac:dyDescent="0.25">
      <c r="A53" s="10"/>
      <c r="B53" s="10"/>
      <c r="C53" s="10"/>
      <c r="D53" s="10"/>
      <c r="E53" s="10"/>
      <c r="F53" s="10"/>
      <c r="G53" s="10"/>
      <c r="H53" s="10"/>
      <c r="I53" s="10"/>
      <c r="J53" s="10"/>
      <c r="K53" s="10"/>
      <c r="L53" s="10"/>
      <c r="M53" s="10"/>
      <c r="N53" s="10"/>
      <c r="O53" s="10"/>
      <c r="P53" s="10"/>
      <c r="Q53" s="10"/>
      <c r="R53" s="10"/>
      <c r="S53" s="10"/>
      <c r="T53" s="10"/>
      <c r="U53" s="10"/>
      <c r="V53" s="10"/>
    </row>
    <row r="54" spans="1:22" x14ac:dyDescent="0.25">
      <c r="A54" s="10"/>
      <c r="B54" s="10"/>
      <c r="C54" s="10"/>
      <c r="D54" s="10"/>
      <c r="E54" s="10"/>
      <c r="F54" s="10"/>
      <c r="G54" s="10"/>
      <c r="H54" s="10"/>
      <c r="I54" s="10"/>
      <c r="J54" s="10"/>
      <c r="K54" s="10"/>
      <c r="L54" s="10"/>
      <c r="M54" s="10"/>
      <c r="N54" s="10"/>
      <c r="O54" s="10"/>
      <c r="P54" s="10"/>
      <c r="Q54" s="10"/>
      <c r="R54" s="10"/>
      <c r="S54" s="10"/>
      <c r="T54" s="10"/>
      <c r="U54" s="10"/>
      <c r="V54" s="10"/>
    </row>
    <row r="55" spans="1:22" x14ac:dyDescent="0.25">
      <c r="A55" s="10"/>
      <c r="B55" s="10"/>
      <c r="C55" s="10"/>
      <c r="D55" s="10"/>
      <c r="E55" s="10"/>
      <c r="F55" s="10"/>
      <c r="G55" s="10"/>
      <c r="H55" s="10"/>
      <c r="I55" s="10"/>
      <c r="J55" s="10"/>
      <c r="K55" s="10"/>
      <c r="L55" s="10"/>
      <c r="M55" s="10"/>
      <c r="N55" s="10"/>
      <c r="O55" s="10"/>
      <c r="P55" s="10"/>
      <c r="Q55" s="10"/>
      <c r="R55" s="10"/>
      <c r="S55" s="10"/>
      <c r="T55" s="10"/>
      <c r="U55" s="10"/>
      <c r="V55" s="10"/>
    </row>
    <row r="56" spans="1:22" x14ac:dyDescent="0.25">
      <c r="A56" s="10"/>
      <c r="B56" s="10"/>
      <c r="C56" s="10"/>
      <c r="D56" s="10"/>
      <c r="E56" s="10"/>
      <c r="F56" s="10"/>
      <c r="G56" s="10"/>
      <c r="H56" s="10"/>
      <c r="I56" s="10"/>
      <c r="J56" s="10"/>
      <c r="K56" s="10"/>
      <c r="L56" s="10"/>
      <c r="M56" s="10"/>
      <c r="N56" s="10"/>
      <c r="O56" s="10"/>
      <c r="P56" s="10"/>
      <c r="Q56" s="10"/>
      <c r="R56" s="10"/>
      <c r="S56" s="10"/>
      <c r="T56" s="10"/>
      <c r="U56" s="10"/>
      <c r="V56" s="10"/>
    </row>
    <row r="57" spans="1:22" x14ac:dyDescent="0.25">
      <c r="A57" s="10"/>
      <c r="B57" s="10"/>
      <c r="C57" s="10"/>
      <c r="D57" s="10"/>
      <c r="E57" s="10"/>
      <c r="F57" s="10"/>
      <c r="G57" s="10"/>
      <c r="H57" s="10"/>
      <c r="I57" s="10"/>
      <c r="J57" s="10"/>
      <c r="K57" s="10"/>
      <c r="L57" s="10"/>
      <c r="M57" s="10"/>
      <c r="N57" s="10"/>
      <c r="O57" s="10"/>
      <c r="P57" s="10"/>
      <c r="Q57" s="10"/>
      <c r="R57" s="10"/>
      <c r="S57" s="10"/>
      <c r="T57" s="10"/>
      <c r="U57" s="10"/>
      <c r="V57" s="10"/>
    </row>
    <row r="58" spans="1:22" x14ac:dyDescent="0.25">
      <c r="A58" s="10"/>
      <c r="B58" s="10"/>
      <c r="C58" s="10"/>
      <c r="D58" s="10"/>
      <c r="E58" s="10"/>
      <c r="F58" s="10"/>
      <c r="G58" s="10"/>
      <c r="H58" s="10"/>
      <c r="I58" s="10"/>
      <c r="J58" s="10"/>
      <c r="K58" s="10"/>
      <c r="L58" s="10"/>
      <c r="M58" s="10"/>
      <c r="N58" s="10"/>
      <c r="O58" s="10"/>
      <c r="P58" s="10"/>
      <c r="Q58" s="10"/>
      <c r="R58" s="10"/>
      <c r="S58" s="10"/>
      <c r="T58" s="10"/>
      <c r="U58" s="10"/>
      <c r="V58" s="10"/>
    </row>
  </sheetData>
  <mergeCells count="13">
    <mergeCell ref="D4:E4"/>
    <mergeCell ref="F4:I4"/>
    <mergeCell ref="K4:M4"/>
    <mergeCell ref="N4:P4"/>
    <mergeCell ref="D5:E5"/>
    <mergeCell ref="F5:I5"/>
    <mergeCell ref="K5:M5"/>
    <mergeCell ref="N5:P5"/>
    <mergeCell ref="A1:R1"/>
    <mergeCell ref="D3:E3"/>
    <mergeCell ref="F3:I3"/>
    <mergeCell ref="K3:M3"/>
    <mergeCell ref="N3:P3"/>
  </mergeCells>
  <pageMargins left="0.5" right="0.5" top="0.5" bottom="0.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C77"/>
  <sheetViews>
    <sheetView zoomScale="70" zoomScaleNormal="70" workbookViewId="0">
      <pane ySplit="8" topLeftCell="A9" activePane="bottomLeft" state="frozen"/>
      <selection pane="bottomLeft" activeCell="F6" sqref="F6"/>
    </sheetView>
  </sheetViews>
  <sheetFormatPr defaultColWidth="9.109375" defaultRowHeight="13.2" x14ac:dyDescent="0.25"/>
  <cols>
    <col min="1" max="1" width="5.6640625" style="1" customWidth="1"/>
    <col min="2" max="2" width="16.6640625" style="1" customWidth="1"/>
    <col min="3" max="3" width="9.88671875" style="1" customWidth="1"/>
    <col min="4" max="4" width="8.6640625" style="1" customWidth="1"/>
    <col min="5" max="5" width="5.109375" style="1" customWidth="1"/>
    <col min="6" max="11" width="16.88671875" style="1" customWidth="1"/>
    <col min="12" max="12" width="2.77734375" style="1" customWidth="1"/>
    <col min="13" max="18" width="16.88671875" style="1" customWidth="1"/>
    <col min="19" max="19" width="3.21875" style="1" customWidth="1"/>
    <col min="20" max="20" width="16.88671875" style="1" customWidth="1"/>
    <col min="21" max="24" width="13.5546875" style="1" bestFit="1" customWidth="1"/>
    <col min="25" max="26" width="16.6640625" style="1" bestFit="1" customWidth="1"/>
    <col min="27" max="27" width="15.33203125" style="1" bestFit="1" customWidth="1"/>
    <col min="28" max="28" width="14.88671875" style="1" bestFit="1" customWidth="1"/>
    <col min="29" max="29" width="16.44140625" style="1" bestFit="1" customWidth="1"/>
    <col min="30" max="16384" width="9.109375" style="1"/>
  </cols>
  <sheetData>
    <row r="1" spans="1:23" s="4" customFormat="1" ht="57" customHeight="1" thickBot="1" x14ac:dyDescent="0.3">
      <c r="A1" s="719" t="s">
        <v>155</v>
      </c>
      <c r="B1" s="720"/>
      <c r="C1" s="720"/>
      <c r="D1" s="720"/>
      <c r="E1" s="720"/>
      <c r="F1" s="720"/>
      <c r="G1" s="720"/>
      <c r="H1" s="720"/>
      <c r="I1" s="720"/>
      <c r="J1" s="720"/>
      <c r="K1" s="720"/>
      <c r="L1" s="720"/>
      <c r="M1" s="720"/>
      <c r="N1" s="720"/>
      <c r="O1" s="720"/>
      <c r="P1" s="720"/>
      <c r="Q1" s="720"/>
      <c r="R1" s="720"/>
      <c r="S1" s="720"/>
      <c r="T1" s="721"/>
    </row>
    <row r="2" spans="1:23" s="4" customFormat="1" x14ac:dyDescent="0.25"/>
    <row r="3" spans="1:23" ht="15" customHeight="1" x14ac:dyDescent="0.25">
      <c r="A3" s="699" t="s">
        <v>144</v>
      </c>
      <c r="B3" s="700"/>
      <c r="C3" s="696"/>
      <c r="D3" s="697"/>
      <c r="E3" s="697"/>
      <c r="F3" s="697"/>
      <c r="G3" s="697"/>
      <c r="H3" s="697"/>
      <c r="I3" s="697"/>
      <c r="J3" s="697"/>
      <c r="K3" s="698"/>
      <c r="L3" s="4"/>
      <c r="M3" s="699" t="s">
        <v>197</v>
      </c>
      <c r="N3" s="728"/>
      <c r="O3" s="700"/>
      <c r="P3" s="722"/>
      <c r="Q3" s="723"/>
      <c r="R3" s="723"/>
      <c r="S3" s="723"/>
      <c r="T3" s="724"/>
    </row>
    <row r="4" spans="1:23" ht="14.4" customHeight="1" x14ac:dyDescent="0.25">
      <c r="A4" s="699" t="s">
        <v>16</v>
      </c>
      <c r="B4" s="700"/>
      <c r="C4" s="730" t="s">
        <v>319</v>
      </c>
      <c r="D4" s="731"/>
      <c r="E4" s="731"/>
      <c r="F4" s="731"/>
      <c r="G4" s="731"/>
      <c r="H4" s="731"/>
      <c r="I4" s="731"/>
      <c r="J4" s="731"/>
      <c r="K4" s="732"/>
      <c r="L4" s="134"/>
      <c r="M4" s="699" t="s">
        <v>145</v>
      </c>
      <c r="N4" s="728"/>
      <c r="O4" s="700"/>
      <c r="P4" s="725" t="s">
        <v>317</v>
      </c>
      <c r="Q4" s="726"/>
      <c r="R4" s="726"/>
      <c r="S4" s="726"/>
      <c r="T4" s="727"/>
      <c r="U4" s="4"/>
      <c r="V4" s="4"/>
      <c r="W4" s="4"/>
    </row>
    <row r="5" spans="1:23" ht="16.95" customHeight="1" x14ac:dyDescent="0.25">
      <c r="A5" s="699" t="s">
        <v>146</v>
      </c>
      <c r="B5" s="700"/>
      <c r="C5" s="733" t="str">
        <f>IF(VLOOKUP(C4,D33:K53,8,FALSE)="","",VLOOKUP(C4,D33:K53,8,FALSE))</f>
        <v>(this line self-populates)</v>
      </c>
      <c r="D5" s="734"/>
      <c r="E5" s="734"/>
      <c r="F5" s="734"/>
      <c r="G5" s="734"/>
      <c r="H5" s="734"/>
      <c r="I5" s="734"/>
      <c r="J5" s="734"/>
      <c r="K5" s="735"/>
      <c r="L5" s="134"/>
      <c r="M5" s="699" t="s">
        <v>166</v>
      </c>
      <c r="N5" s="728"/>
      <c r="O5" s="700"/>
      <c r="P5" s="725" t="s">
        <v>317</v>
      </c>
      <c r="Q5" s="726"/>
      <c r="R5" s="726"/>
      <c r="S5" s="726"/>
      <c r="T5" s="727"/>
      <c r="U5" s="6"/>
      <c r="V5" s="6"/>
      <c r="W5" s="6"/>
    </row>
    <row r="6" spans="1:23" s="4" customFormat="1" ht="13.8" x14ac:dyDescent="0.25">
      <c r="C6" s="109"/>
      <c r="D6" s="109"/>
      <c r="E6" s="109"/>
      <c r="F6" s="109"/>
      <c r="G6" s="109"/>
      <c r="H6" s="109"/>
      <c r="I6" s="109"/>
      <c r="J6" s="109"/>
      <c r="M6" s="7"/>
      <c r="N6" s="7"/>
      <c r="O6" s="7"/>
      <c r="P6" s="7"/>
      <c r="Q6" s="7"/>
      <c r="R6" s="7"/>
      <c r="S6" s="7"/>
    </row>
    <row r="7" spans="1:23" s="6" customFormat="1" ht="13.8" x14ac:dyDescent="0.25">
      <c r="A7" s="736" t="s">
        <v>147</v>
      </c>
      <c r="B7" s="737"/>
      <c r="C7" s="737"/>
      <c r="D7" s="738"/>
      <c r="E7" s="110"/>
      <c r="F7" s="716" t="s">
        <v>152</v>
      </c>
      <c r="G7" s="717"/>
      <c r="H7" s="717"/>
      <c r="I7" s="717"/>
      <c r="J7" s="717"/>
      <c r="K7" s="718"/>
      <c r="L7" s="111"/>
      <c r="M7" s="716" t="s">
        <v>151</v>
      </c>
      <c r="N7" s="717"/>
      <c r="O7" s="717"/>
      <c r="P7" s="717"/>
      <c r="Q7" s="717"/>
      <c r="R7" s="718"/>
      <c r="T7" s="144" t="s">
        <v>150</v>
      </c>
    </row>
    <row r="8" spans="1:23" s="112" customFormat="1" ht="17.399999999999999" customHeight="1" x14ac:dyDescent="0.3">
      <c r="A8" s="140" t="s">
        <v>148</v>
      </c>
      <c r="B8" s="702" t="s">
        <v>149</v>
      </c>
      <c r="C8" s="702"/>
      <c r="D8" s="702"/>
      <c r="F8" s="145" t="e">
        <f>"October"&amp;" "&amp;2010+P4</f>
        <v>#VALUE!</v>
      </c>
      <c r="G8" s="145" t="e">
        <f>"November"&amp;" "&amp;2010+P4</f>
        <v>#VALUE!</v>
      </c>
      <c r="H8" s="145" t="e">
        <f>"December"&amp;" "&amp;2010+P4</f>
        <v>#VALUE!</v>
      </c>
      <c r="I8" s="145" t="e">
        <f>"January"&amp;" "&amp;SUM(2010+P4+1)</f>
        <v>#VALUE!</v>
      </c>
      <c r="J8" s="145" t="e">
        <f>"February"&amp;" "&amp;SUM(2010+P4+1)</f>
        <v>#VALUE!</v>
      </c>
      <c r="K8" s="145" t="e">
        <f>"March"&amp;" "&amp;SUM(2010+P4+1)</f>
        <v>#VALUE!</v>
      </c>
      <c r="L8" s="113"/>
      <c r="M8" s="145" t="e">
        <f>"April"&amp;" "&amp;SUM(2010+$P$4+1)</f>
        <v>#VALUE!</v>
      </c>
      <c r="N8" s="145" t="e">
        <f>"May"&amp;" "&amp;SUM(2010+$P$4+1)</f>
        <v>#VALUE!</v>
      </c>
      <c r="O8" s="145" t="e">
        <f>"June"&amp;" "&amp;SUM(2010+$P$4+1)</f>
        <v>#VALUE!</v>
      </c>
      <c r="P8" s="145" t="e">
        <f>"July"&amp;" "&amp;SUM(2010+$P$4+1)</f>
        <v>#VALUE!</v>
      </c>
      <c r="Q8" s="145" t="e">
        <f>"August"&amp;" "&amp;SUM(2010+$P$4+1)</f>
        <v>#VALUE!</v>
      </c>
      <c r="R8" s="145" t="e">
        <f>"September"&amp;" "&amp;SUM(2010+$P$4+1)</f>
        <v>#VALUE!</v>
      </c>
      <c r="T8" s="146" t="s">
        <v>158</v>
      </c>
    </row>
    <row r="9" spans="1:23" s="4" customFormat="1" ht="68.400000000000006" customHeight="1" x14ac:dyDescent="0.25">
      <c r="A9" s="106">
        <v>1</v>
      </c>
      <c r="B9" s="703" t="s">
        <v>0</v>
      </c>
      <c r="C9" s="705"/>
      <c r="D9" s="705"/>
      <c r="E9" s="107"/>
      <c r="F9" s="114">
        <f ca="1">+'Task 1'!D57</f>
        <v>0</v>
      </c>
      <c r="G9" s="114">
        <f ca="1">+'Task 1'!E57</f>
        <v>0</v>
      </c>
      <c r="H9" s="114">
        <f ca="1">+'Task 1'!F57</f>
        <v>0</v>
      </c>
      <c r="I9" s="114">
        <f ca="1">+'Task 1'!G57</f>
        <v>0</v>
      </c>
      <c r="J9" s="114">
        <f ca="1">+'Task 1'!H57</f>
        <v>0</v>
      </c>
      <c r="K9" s="114">
        <f ca="1">+'Task 1'!I57</f>
        <v>0</v>
      </c>
      <c r="L9" s="115"/>
      <c r="M9" s="114">
        <f ca="1">+'Task 1'!K57</f>
        <v>0</v>
      </c>
      <c r="N9" s="114">
        <f ca="1">+'Task 1'!L57</f>
        <v>0</v>
      </c>
      <c r="O9" s="114">
        <f ca="1">+'Task 1'!M57</f>
        <v>0</v>
      </c>
      <c r="P9" s="114">
        <f ca="1">+'Task 1'!N57</f>
        <v>0</v>
      </c>
      <c r="Q9" s="114">
        <f ca="1">+'Task 1'!O57</f>
        <v>0</v>
      </c>
      <c r="R9" s="114">
        <f ca="1">+'Task 1'!P57</f>
        <v>0</v>
      </c>
      <c r="T9" s="114">
        <f ca="1">SUM(F9:S9)</f>
        <v>0</v>
      </c>
    </row>
    <row r="10" spans="1:23" s="4" customFormat="1" ht="82.2" customHeight="1" x14ac:dyDescent="0.25">
      <c r="A10" s="106">
        <v>2</v>
      </c>
      <c r="B10" s="703" t="s">
        <v>1</v>
      </c>
      <c r="C10" s="705"/>
      <c r="D10" s="705"/>
      <c r="E10" s="107"/>
      <c r="F10" s="125">
        <f ca="1">+'Task 2'!D24</f>
        <v>0</v>
      </c>
      <c r="G10" s="125">
        <f ca="1">+'Task 2'!E24</f>
        <v>0</v>
      </c>
      <c r="H10" s="125">
        <f ca="1">+'Task 2'!F24</f>
        <v>0</v>
      </c>
      <c r="I10" s="125">
        <f ca="1">+'Task 2'!G24</f>
        <v>0</v>
      </c>
      <c r="J10" s="125">
        <f ca="1">+'Task 2'!H24</f>
        <v>0</v>
      </c>
      <c r="K10" s="125">
        <f ca="1">+'Task 2'!I24</f>
        <v>0</v>
      </c>
      <c r="L10" s="116"/>
      <c r="M10" s="125">
        <f ca="1">+'Task 2'!K24</f>
        <v>0</v>
      </c>
      <c r="N10" s="125">
        <f ca="1">+'Task 2'!L24</f>
        <v>0</v>
      </c>
      <c r="O10" s="125">
        <f ca="1">+'Task 2'!M24</f>
        <v>0</v>
      </c>
      <c r="P10" s="125">
        <f ca="1">+'Task 2'!N24</f>
        <v>0</v>
      </c>
      <c r="Q10" s="125">
        <f ca="1">+'Task 2'!O24</f>
        <v>0</v>
      </c>
      <c r="R10" s="125">
        <f ca="1">+'Task 2'!P24</f>
        <v>0</v>
      </c>
      <c r="T10" s="125">
        <f t="shared" ref="T10:T14" ca="1" si="0">SUM(F10:S10)</f>
        <v>0</v>
      </c>
    </row>
    <row r="11" spans="1:23" s="4" customFormat="1" ht="61.2" customHeight="1" x14ac:dyDescent="0.25">
      <c r="A11" s="106">
        <v>3</v>
      </c>
      <c r="B11" s="703" t="s">
        <v>2</v>
      </c>
      <c r="C11" s="705"/>
      <c r="D11" s="705"/>
      <c r="E11" s="107"/>
      <c r="F11" s="125">
        <f ca="1">+'Task 3'!D26</f>
        <v>0</v>
      </c>
      <c r="G11" s="125">
        <f ca="1">+'Task 3'!E26</f>
        <v>0</v>
      </c>
      <c r="H11" s="125">
        <f ca="1">+'Task 3'!F26</f>
        <v>0</v>
      </c>
      <c r="I11" s="125">
        <f ca="1">+'Task 3'!G26</f>
        <v>0</v>
      </c>
      <c r="J11" s="125">
        <f ca="1">+'Task 3'!H26</f>
        <v>0</v>
      </c>
      <c r="K11" s="125">
        <f ca="1">+'Task 3'!I26</f>
        <v>0</v>
      </c>
      <c r="L11" s="116"/>
      <c r="M11" s="125">
        <f ca="1">+'Task 3'!K26</f>
        <v>0</v>
      </c>
      <c r="N11" s="125">
        <f ca="1">+'Task 3'!L26</f>
        <v>0</v>
      </c>
      <c r="O11" s="125">
        <f ca="1">+'Task 3'!M26</f>
        <v>0</v>
      </c>
      <c r="P11" s="125">
        <f ca="1">+'Task 3'!N26</f>
        <v>0</v>
      </c>
      <c r="Q11" s="125">
        <f ca="1">+'Task 3'!O26</f>
        <v>0</v>
      </c>
      <c r="R11" s="125">
        <f ca="1">+'Task 3'!P26</f>
        <v>0</v>
      </c>
      <c r="T11" s="125">
        <f t="shared" ca="1" si="0"/>
        <v>0</v>
      </c>
    </row>
    <row r="12" spans="1:23" s="4" customFormat="1" ht="61.2" customHeight="1" x14ac:dyDescent="0.3">
      <c r="A12" s="106">
        <v>4</v>
      </c>
      <c r="B12" s="703" t="s">
        <v>3</v>
      </c>
      <c r="C12" s="704"/>
      <c r="D12" s="704"/>
      <c r="E12" s="117"/>
      <c r="F12" s="125">
        <f ca="1">+'Task 4'!D26</f>
        <v>0</v>
      </c>
      <c r="G12" s="125">
        <f ca="1">+'Task 4'!E26</f>
        <v>0</v>
      </c>
      <c r="H12" s="125">
        <f ca="1">+'Task 4'!F26</f>
        <v>0</v>
      </c>
      <c r="I12" s="125">
        <f ca="1">+'Task 4'!G26</f>
        <v>0</v>
      </c>
      <c r="J12" s="125">
        <f ca="1">+'Task 4'!H26</f>
        <v>0</v>
      </c>
      <c r="K12" s="125">
        <f ca="1">+'Task 4'!I26</f>
        <v>0</v>
      </c>
      <c r="L12" s="116"/>
      <c r="M12" s="125">
        <f ca="1">+'Task 4'!K26</f>
        <v>0</v>
      </c>
      <c r="N12" s="125">
        <f ca="1">+'Task 4'!L26</f>
        <v>0</v>
      </c>
      <c r="O12" s="125">
        <f ca="1">+'Task 4'!M26</f>
        <v>0</v>
      </c>
      <c r="P12" s="125">
        <f ca="1">+'Task 4'!N26</f>
        <v>0</v>
      </c>
      <c r="Q12" s="125">
        <f ca="1">+'Task 4'!O26</f>
        <v>0</v>
      </c>
      <c r="R12" s="125">
        <f ca="1">+'Task 4'!P26</f>
        <v>0</v>
      </c>
      <c r="T12" s="125">
        <f t="shared" ca="1" si="0"/>
        <v>0</v>
      </c>
    </row>
    <row r="13" spans="1:23" s="4" customFormat="1" ht="61.2" customHeight="1" x14ac:dyDescent="0.3">
      <c r="A13" s="106">
        <v>5</v>
      </c>
      <c r="B13" s="703" t="s">
        <v>4</v>
      </c>
      <c r="C13" s="704"/>
      <c r="D13" s="704"/>
      <c r="E13" s="117"/>
      <c r="F13" s="125">
        <f ca="1">+'Task 5'!D26</f>
        <v>0</v>
      </c>
      <c r="G13" s="125">
        <f ca="1">+'Task 5'!E26</f>
        <v>0</v>
      </c>
      <c r="H13" s="125">
        <f ca="1">+'Task 5'!F26</f>
        <v>0</v>
      </c>
      <c r="I13" s="125">
        <f ca="1">+'Task 5'!G26</f>
        <v>0</v>
      </c>
      <c r="J13" s="125">
        <f ca="1">+'Task 5'!H26</f>
        <v>0</v>
      </c>
      <c r="K13" s="125">
        <f ca="1">+'Task 5'!I26</f>
        <v>0</v>
      </c>
      <c r="L13" s="116"/>
      <c r="M13" s="125">
        <f ca="1">+'Task 5'!K26</f>
        <v>0</v>
      </c>
      <c r="N13" s="125">
        <f ca="1">+'Task 5'!L26</f>
        <v>0</v>
      </c>
      <c r="O13" s="125">
        <f ca="1">+'Task 5'!M26</f>
        <v>0</v>
      </c>
      <c r="P13" s="125">
        <f ca="1">+'Task 5'!N26</f>
        <v>0</v>
      </c>
      <c r="Q13" s="125">
        <f ca="1">+'Task 5'!O26</f>
        <v>0</v>
      </c>
      <c r="R13" s="125">
        <f ca="1">+'Task 5'!P26</f>
        <v>0</v>
      </c>
      <c r="T13" s="125">
        <f t="shared" ca="1" si="0"/>
        <v>0</v>
      </c>
    </row>
    <row r="14" spans="1:23" s="4" customFormat="1" ht="61.2" customHeight="1" thickBot="1" x14ac:dyDescent="0.3">
      <c r="A14" s="106">
        <v>6</v>
      </c>
      <c r="B14" s="703" t="s">
        <v>5</v>
      </c>
      <c r="C14" s="705"/>
      <c r="D14" s="705"/>
      <c r="E14" s="107"/>
      <c r="F14" s="646">
        <f ca="1">+'Task 6'!D26</f>
        <v>0</v>
      </c>
      <c r="G14" s="646">
        <f ca="1">+'Task 6'!E26</f>
        <v>0</v>
      </c>
      <c r="H14" s="646">
        <f ca="1">+'Task 6'!F26</f>
        <v>0</v>
      </c>
      <c r="I14" s="646">
        <f ca="1">+'Task 6'!G26</f>
        <v>0</v>
      </c>
      <c r="J14" s="646">
        <f ca="1">+'Task 6'!H26</f>
        <v>0</v>
      </c>
      <c r="K14" s="646">
        <f ca="1">+'Task 6'!I26</f>
        <v>0</v>
      </c>
      <c r="L14" s="118"/>
      <c r="M14" s="646">
        <f ca="1">+'Task 6'!K26</f>
        <v>0</v>
      </c>
      <c r="N14" s="646">
        <f ca="1">+'Task 6'!L26</f>
        <v>0</v>
      </c>
      <c r="O14" s="646">
        <f ca="1">+'Task 6'!M26</f>
        <v>0</v>
      </c>
      <c r="P14" s="646">
        <f ca="1">+'Task 6'!N26</f>
        <v>0</v>
      </c>
      <c r="Q14" s="646">
        <f ca="1">+'Task 6'!O26</f>
        <v>0</v>
      </c>
      <c r="R14" s="646">
        <f ca="1">+'Task 6'!P26</f>
        <v>0</v>
      </c>
      <c r="S14" s="119"/>
      <c r="T14" s="646">
        <f t="shared" ca="1" si="0"/>
        <v>0</v>
      </c>
    </row>
    <row r="15" spans="1:23" s="4" customFormat="1" ht="10.8" customHeight="1" thickTop="1" x14ac:dyDescent="0.25">
      <c r="K15" s="120"/>
      <c r="L15" s="121"/>
      <c r="R15" s="120"/>
    </row>
    <row r="16" spans="1:23" s="4" customFormat="1" ht="14.4" customHeight="1" x14ac:dyDescent="0.25">
      <c r="A16" s="708" t="s">
        <v>274</v>
      </c>
      <c r="B16" s="709"/>
      <c r="C16" s="709"/>
      <c r="D16" s="710"/>
      <c r="F16" s="147">
        <f ca="1">SUM(F9:F15)</f>
        <v>0</v>
      </c>
      <c r="G16" s="147">
        <f ca="1">SUM(G9:G15)</f>
        <v>0</v>
      </c>
      <c r="H16" s="147">
        <f t="shared" ref="H16:K16" ca="1" si="1">SUM(H9:H15)</f>
        <v>0</v>
      </c>
      <c r="I16" s="147">
        <f t="shared" ca="1" si="1"/>
        <v>0</v>
      </c>
      <c r="J16" s="147">
        <f t="shared" ca="1" si="1"/>
        <v>0</v>
      </c>
      <c r="K16" s="147">
        <f t="shared" ca="1" si="1"/>
        <v>0</v>
      </c>
      <c r="L16" s="122">
        <f ca="1">SUM(F16:K16)</f>
        <v>0</v>
      </c>
      <c r="M16" s="147">
        <f t="shared" ref="M16:R16" ca="1" si="2">SUM(M9:M15)</f>
        <v>0</v>
      </c>
      <c r="N16" s="147">
        <f t="shared" ca="1" si="2"/>
        <v>0</v>
      </c>
      <c r="O16" s="147">
        <f t="shared" ca="1" si="2"/>
        <v>0</v>
      </c>
      <c r="P16" s="147">
        <f t="shared" ca="1" si="2"/>
        <v>0</v>
      </c>
      <c r="Q16" s="147">
        <f t="shared" ca="1" si="2"/>
        <v>0</v>
      </c>
      <c r="R16" s="147">
        <f t="shared" ca="1" si="2"/>
        <v>0</v>
      </c>
      <c r="S16" s="123">
        <f ca="1">SUM(M16:R16)</f>
        <v>0</v>
      </c>
      <c r="T16" s="148">
        <f ca="1">SUM(T9:T15)</f>
        <v>0</v>
      </c>
    </row>
    <row r="17" spans="1:29" s="4" customFormat="1" x14ac:dyDescent="0.25">
      <c r="A17" s="124"/>
      <c r="B17" s="121"/>
      <c r="C17" s="121"/>
      <c r="D17" s="121"/>
      <c r="E17" s="121"/>
      <c r="F17" s="121"/>
      <c r="G17" s="121"/>
      <c r="H17" s="121"/>
      <c r="I17" s="121"/>
      <c r="J17" s="121"/>
      <c r="K17" s="121"/>
      <c r="L17" s="121"/>
      <c r="M17" s="121"/>
      <c r="N17" s="121"/>
      <c r="O17" s="121"/>
      <c r="P17" s="121"/>
      <c r="Q17" s="121"/>
      <c r="R17" s="121"/>
      <c r="S17" s="121"/>
    </row>
    <row r="18" spans="1:29" s="4" customFormat="1" ht="23.25" customHeight="1" x14ac:dyDescent="0.25">
      <c r="A18" s="716" t="s">
        <v>165</v>
      </c>
      <c r="B18" s="717"/>
      <c r="C18" s="717"/>
      <c r="D18" s="718"/>
      <c r="E18" s="121"/>
      <c r="F18" s="149" t="s">
        <v>153</v>
      </c>
      <c r="H18" s="121"/>
      <c r="I18" s="121"/>
      <c r="J18" s="121"/>
      <c r="K18" s="121"/>
      <c r="L18" s="121"/>
      <c r="M18" s="121"/>
      <c r="N18" s="121"/>
      <c r="O18" s="121"/>
      <c r="P18" s="121"/>
      <c r="Q18" s="121"/>
      <c r="R18" s="121"/>
      <c r="S18" s="121"/>
      <c r="T18" s="121"/>
    </row>
    <row r="19" spans="1:29" s="4" customFormat="1" ht="19.2" customHeight="1" x14ac:dyDescent="0.25">
      <c r="A19" s="712" t="s">
        <v>156</v>
      </c>
      <c r="B19" s="712"/>
      <c r="C19" s="712"/>
      <c r="D19" s="712"/>
      <c r="F19" s="686" t="e">
        <f>INDEX(T33:AB53,MATCH(C4,D33:D53,0),MATCH("DY "&amp;P4,T32:AB32,0))</f>
        <v>#N/A</v>
      </c>
    </row>
    <row r="20" spans="1:29" s="4" customFormat="1" ht="18.600000000000001" customHeight="1" x14ac:dyDescent="0.25">
      <c r="A20" s="713" t="s">
        <v>157</v>
      </c>
      <c r="B20" s="714"/>
      <c r="C20" s="714"/>
      <c r="D20" s="714"/>
      <c r="F20" s="683" t="e">
        <f>0.025*F19</f>
        <v>#N/A</v>
      </c>
    </row>
    <row r="21" spans="1:29" s="4" customFormat="1" ht="42.6" customHeight="1" x14ac:dyDescent="0.25">
      <c r="A21" s="706" t="s">
        <v>160</v>
      </c>
      <c r="B21" s="715"/>
      <c r="C21" s="715"/>
      <c r="D21" s="715"/>
      <c r="F21" s="683" t="e">
        <f>IF(F20&lt;2000000,+F20,2000000)</f>
        <v>#N/A</v>
      </c>
    </row>
    <row r="22" spans="1:29" s="4" customFormat="1" ht="42" customHeight="1" x14ac:dyDescent="0.25">
      <c r="A22" s="707" t="s">
        <v>159</v>
      </c>
      <c r="B22" s="707"/>
      <c r="C22" s="707"/>
      <c r="D22" s="707"/>
      <c r="F22" s="684">
        <f ca="1">+T16</f>
        <v>0</v>
      </c>
    </row>
    <row r="23" spans="1:29" s="4" customFormat="1" ht="72.599999999999994" customHeight="1" x14ac:dyDescent="0.25">
      <c r="A23" s="706" t="s">
        <v>161</v>
      </c>
      <c r="B23" s="707"/>
      <c r="C23" s="707"/>
      <c r="D23" s="707"/>
      <c r="F23" s="670" t="e">
        <f ca="1">IF(+F22&gt;F21,"Yes","No")</f>
        <v>#N/A</v>
      </c>
    </row>
    <row r="24" spans="1:29" s="4" customFormat="1" ht="101.4" customHeight="1" x14ac:dyDescent="0.25">
      <c r="A24" s="706" t="s">
        <v>162</v>
      </c>
      <c r="B24" s="707"/>
      <c r="C24" s="707"/>
      <c r="D24" s="707"/>
      <c r="F24" s="683" t="e">
        <f ca="1">IF(F22&gt;F21,+F21,+F22)</f>
        <v>#N/A</v>
      </c>
      <c r="P24" s="127"/>
      <c r="U24" s="119"/>
    </row>
    <row r="25" spans="1:29" s="4" customFormat="1" ht="100.95" customHeight="1" x14ac:dyDescent="0.3">
      <c r="A25" s="711" t="s">
        <v>311</v>
      </c>
      <c r="B25" s="707"/>
      <c r="C25" s="707"/>
      <c r="D25" s="707"/>
      <c r="E25" s="128"/>
      <c r="F25" s="687"/>
      <c r="U25" s="119"/>
    </row>
    <row r="26" spans="1:29" s="4" customFormat="1" ht="75" customHeight="1" x14ac:dyDescent="0.25">
      <c r="A26" s="729" t="s">
        <v>163</v>
      </c>
      <c r="B26" s="729"/>
      <c r="C26" s="729"/>
      <c r="D26" s="729"/>
      <c r="E26" s="121"/>
      <c r="F26" s="682" t="e">
        <f ca="1">+F24-F25</f>
        <v>#N/A</v>
      </c>
      <c r="H26" s="4" t="s">
        <v>34</v>
      </c>
    </row>
    <row r="27" spans="1:29" s="4" customFormat="1" ht="30" customHeight="1" x14ac:dyDescent="0.25">
      <c r="A27" s="706" t="s">
        <v>154</v>
      </c>
      <c r="B27" s="707"/>
      <c r="C27" s="707"/>
      <c r="D27" s="707"/>
      <c r="E27" s="108"/>
      <c r="F27" s="685" t="e">
        <f ca="1">+F26*0.5</f>
        <v>#N/A</v>
      </c>
    </row>
    <row r="28" spans="1:29" s="4" customFormat="1" x14ac:dyDescent="0.25"/>
    <row r="29" spans="1:29" s="4" customFormat="1" x14ac:dyDescent="0.25">
      <c r="A29" s="105"/>
    </row>
    <row r="30" spans="1:29" s="4" customFormat="1" ht="6.75" hidden="1" customHeight="1" x14ac:dyDescent="0.25"/>
    <row r="31" spans="1:29" s="4" customFormat="1" hidden="1" x14ac:dyDescent="0.25">
      <c r="C31" s="701" t="s">
        <v>110</v>
      </c>
      <c r="D31" s="701"/>
      <c r="E31" s="701"/>
      <c r="F31" s="701"/>
      <c r="G31" s="701"/>
      <c r="H31" s="701"/>
      <c r="I31" s="701"/>
      <c r="J31" s="701"/>
      <c r="K31" s="701"/>
      <c r="L31" s="701"/>
      <c r="M31" s="701"/>
      <c r="N31" s="701"/>
      <c r="O31" s="701"/>
      <c r="P31" s="701"/>
      <c r="T31" s="695" t="s">
        <v>121</v>
      </c>
      <c r="U31" s="695"/>
      <c r="V31" s="695"/>
      <c r="W31" s="695"/>
      <c r="X31" s="695"/>
      <c r="Y31" s="695"/>
      <c r="Z31" s="695"/>
      <c r="AA31" s="695"/>
      <c r="AB31" s="695"/>
      <c r="AC31" s="695"/>
    </row>
    <row r="32" spans="1:29" s="4" customFormat="1" hidden="1" x14ac:dyDescent="0.25">
      <c r="C32" s="129" t="s">
        <v>71</v>
      </c>
      <c r="D32" s="130" t="s">
        <v>72</v>
      </c>
      <c r="E32" s="130"/>
      <c r="F32" s="672"/>
      <c r="G32" s="672"/>
      <c r="H32" s="672"/>
      <c r="I32" s="672"/>
      <c r="J32" s="672"/>
      <c r="K32" s="130" t="s">
        <v>73</v>
      </c>
      <c r="L32" s="672"/>
      <c r="M32" s="672"/>
      <c r="N32" s="672"/>
      <c r="O32" s="672"/>
      <c r="P32" s="672"/>
      <c r="Q32" s="672"/>
      <c r="R32" s="672"/>
      <c r="S32" s="672"/>
      <c r="T32" s="104" t="s">
        <v>115</v>
      </c>
      <c r="U32" s="104" t="s">
        <v>116</v>
      </c>
      <c r="V32" s="104" t="s">
        <v>117</v>
      </c>
      <c r="W32" s="104" t="s">
        <v>118</v>
      </c>
      <c r="X32" s="104" t="s">
        <v>119</v>
      </c>
      <c r="Y32" s="104" t="s">
        <v>141</v>
      </c>
      <c r="Z32" s="104" t="s">
        <v>142</v>
      </c>
      <c r="AA32" s="104" t="s">
        <v>315</v>
      </c>
      <c r="AB32" s="104" t="s">
        <v>316</v>
      </c>
      <c r="AC32" s="104" t="s">
        <v>120</v>
      </c>
    </row>
    <row r="33" spans="3:29" s="4" customFormat="1" hidden="1" x14ac:dyDescent="0.25">
      <c r="C33" s="673">
        <v>1</v>
      </c>
      <c r="D33" s="674" t="s">
        <v>111</v>
      </c>
      <c r="E33" s="674"/>
      <c r="F33" s="672"/>
      <c r="G33" s="672"/>
      <c r="H33" s="672"/>
      <c r="I33" s="672"/>
      <c r="J33" s="672"/>
      <c r="K33" s="674" t="s">
        <v>74</v>
      </c>
      <c r="L33" s="672"/>
      <c r="M33" s="672"/>
      <c r="N33" s="672"/>
      <c r="O33" s="672"/>
      <c r="P33" s="672"/>
      <c r="Q33" s="672"/>
      <c r="R33" s="672"/>
      <c r="S33" s="672"/>
      <c r="T33" s="675">
        <v>19978502</v>
      </c>
      <c r="U33" s="675">
        <v>91901110</v>
      </c>
      <c r="V33" s="675">
        <v>106525374</v>
      </c>
      <c r="W33" s="676">
        <v>113957376.2</v>
      </c>
      <c r="X33" s="675">
        <v>123866713</v>
      </c>
      <c r="Y33" s="677">
        <v>118240871.63</v>
      </c>
      <c r="Z33" s="677">
        <v>118240871.63</v>
      </c>
      <c r="AA33" s="678">
        <v>110442546.76000001</v>
      </c>
      <c r="AB33" s="678">
        <v>95006366.38000001</v>
      </c>
      <c r="AC33" s="677">
        <f>SUM(T33:AB33)</f>
        <v>898159731.5999999</v>
      </c>
    </row>
    <row r="34" spans="3:29" s="4" customFormat="1" hidden="1" x14ac:dyDescent="0.25">
      <c r="C34" s="673">
        <v>2</v>
      </c>
      <c r="D34" s="674" t="s">
        <v>75</v>
      </c>
      <c r="E34" s="674"/>
      <c r="F34" s="672"/>
      <c r="G34" s="672"/>
      <c r="H34" s="672"/>
      <c r="I34" s="672"/>
      <c r="J34" s="672"/>
      <c r="K34" s="674" t="s">
        <v>76</v>
      </c>
      <c r="L34" s="672"/>
      <c r="M34" s="672"/>
      <c r="N34" s="672"/>
      <c r="O34" s="672"/>
      <c r="P34" s="672"/>
      <c r="Q34" s="672"/>
      <c r="R34" s="672"/>
      <c r="S34" s="672"/>
      <c r="T34" s="676">
        <f>18880393-0.4</f>
        <v>18880392.600000001</v>
      </c>
      <c r="U34" s="676">
        <f>86849806-0.4</f>
        <v>86849805.599999994</v>
      </c>
      <c r="V34" s="676">
        <f>100670253-0.4</f>
        <v>100670252.59999999</v>
      </c>
      <c r="W34" s="676">
        <f>107693759-0.2</f>
        <v>107693758.8</v>
      </c>
      <c r="X34" s="676">
        <f>117058434-0.4</f>
        <v>117058433.59999999</v>
      </c>
      <c r="Y34" s="677">
        <v>111593791.44</v>
      </c>
      <c r="Z34" s="677">
        <v>111593791.44</v>
      </c>
      <c r="AA34" s="678">
        <v>105140075.49000001</v>
      </c>
      <c r="AB34" s="678">
        <v>90176719.73999998</v>
      </c>
      <c r="AC34" s="677">
        <f t="shared" ref="AC34:AC53" si="3">SUM(T34:AB34)</f>
        <v>849657021.30999994</v>
      </c>
    </row>
    <row r="35" spans="3:29" s="4" customFormat="1" hidden="1" x14ac:dyDescent="0.25">
      <c r="C35" s="673">
        <v>3</v>
      </c>
      <c r="D35" s="674" t="s">
        <v>112</v>
      </c>
      <c r="E35" s="674"/>
      <c r="F35" s="672"/>
      <c r="G35" s="672"/>
      <c r="H35" s="672"/>
      <c r="I35" s="672"/>
      <c r="J35" s="672"/>
      <c r="K35" s="674" t="s">
        <v>77</v>
      </c>
      <c r="L35" s="672"/>
      <c r="M35" s="672"/>
      <c r="N35" s="672"/>
      <c r="O35" s="672"/>
      <c r="P35" s="672"/>
      <c r="Q35" s="672"/>
      <c r="R35" s="672"/>
      <c r="S35" s="672"/>
      <c r="T35" s="679">
        <v>101101113</v>
      </c>
      <c r="U35" s="675">
        <v>465065121</v>
      </c>
      <c r="V35" s="675">
        <v>539071136</v>
      </c>
      <c r="W35" s="676">
        <v>576680750.20000005</v>
      </c>
      <c r="X35" s="675">
        <v>626826902</v>
      </c>
      <c r="Y35" s="677">
        <v>639323691.57000005</v>
      </c>
      <c r="Z35" s="677">
        <v>639323691.57000005</v>
      </c>
      <c r="AA35" s="678">
        <v>600097806.1400001</v>
      </c>
      <c r="AB35" s="678">
        <v>512101783.73000002</v>
      </c>
      <c r="AC35" s="677">
        <f t="shared" si="3"/>
        <v>4699591995.210001</v>
      </c>
    </row>
    <row r="36" spans="3:29" s="4" customFormat="1" hidden="1" x14ac:dyDescent="0.25">
      <c r="C36" s="673">
        <v>4</v>
      </c>
      <c r="D36" s="674" t="s">
        <v>78</v>
      </c>
      <c r="E36" s="674"/>
      <c r="F36" s="672"/>
      <c r="G36" s="672"/>
      <c r="H36" s="672"/>
      <c r="I36" s="672"/>
      <c r="J36" s="672"/>
      <c r="K36" s="674" t="s">
        <v>79</v>
      </c>
      <c r="L36" s="672"/>
      <c r="M36" s="672"/>
      <c r="N36" s="672"/>
      <c r="O36" s="672"/>
      <c r="P36" s="672"/>
      <c r="Q36" s="672"/>
      <c r="R36" s="672"/>
      <c r="S36" s="672"/>
      <c r="T36" s="676">
        <v>21162653.399999999</v>
      </c>
      <c r="U36" s="676">
        <v>97348206.400000006</v>
      </c>
      <c r="V36" s="675">
        <v>112839268</v>
      </c>
      <c r="W36" s="676">
        <v>120711775.40000001</v>
      </c>
      <c r="X36" s="675">
        <v>131208451</v>
      </c>
      <c r="Y36" s="677">
        <v>142617471.44</v>
      </c>
      <c r="Z36" s="677">
        <v>142617471.44</v>
      </c>
      <c r="AA36" s="678">
        <v>133045003.60000001</v>
      </c>
      <c r="AB36" s="678">
        <v>113895364.77000001</v>
      </c>
      <c r="AC36" s="677">
        <f t="shared" si="3"/>
        <v>1015445665.4500002</v>
      </c>
    </row>
    <row r="37" spans="3:29" s="4" customFormat="1" hidden="1" x14ac:dyDescent="0.25">
      <c r="C37" s="673">
        <v>5</v>
      </c>
      <c r="D37" s="674" t="s">
        <v>113</v>
      </c>
      <c r="E37" s="674"/>
      <c r="F37" s="672"/>
      <c r="G37" s="672"/>
      <c r="H37" s="672"/>
      <c r="I37" s="672"/>
      <c r="J37" s="672"/>
      <c r="K37" s="674" t="s">
        <v>80</v>
      </c>
      <c r="L37" s="672"/>
      <c r="M37" s="672"/>
      <c r="N37" s="672"/>
      <c r="O37" s="672"/>
      <c r="P37" s="672"/>
      <c r="Q37" s="672"/>
      <c r="R37" s="672"/>
      <c r="S37" s="672"/>
      <c r="T37" s="676">
        <v>35114687.200000003</v>
      </c>
      <c r="U37" s="675">
        <v>161527561</v>
      </c>
      <c r="V37" s="675">
        <v>187231512</v>
      </c>
      <c r="W37" s="675">
        <v>200294176</v>
      </c>
      <c r="X37" s="675">
        <v>217711061</v>
      </c>
      <c r="Y37" s="677">
        <v>197621487.68000001</v>
      </c>
      <c r="Z37" s="677">
        <v>197621487.68000001</v>
      </c>
      <c r="AA37" s="678">
        <v>185842915.10999998</v>
      </c>
      <c r="AB37" s="678">
        <v>158595434.28</v>
      </c>
      <c r="AC37" s="677">
        <f t="shared" si="3"/>
        <v>1541560321.95</v>
      </c>
    </row>
    <row r="38" spans="3:29" s="4" customFormat="1" hidden="1" x14ac:dyDescent="0.25">
      <c r="C38" s="673">
        <v>6</v>
      </c>
      <c r="D38" s="674" t="s">
        <v>81</v>
      </c>
      <c r="E38" s="674"/>
      <c r="F38" s="672"/>
      <c r="G38" s="672"/>
      <c r="H38" s="672"/>
      <c r="I38" s="672"/>
      <c r="J38" s="672"/>
      <c r="K38" s="674" t="s">
        <v>123</v>
      </c>
      <c r="L38" s="672"/>
      <c r="M38" s="672"/>
      <c r="N38" s="672"/>
      <c r="O38" s="672"/>
      <c r="P38" s="672"/>
      <c r="Q38" s="672"/>
      <c r="R38" s="672"/>
      <c r="S38" s="672"/>
      <c r="T38" s="676">
        <v>50733669.399999999</v>
      </c>
      <c r="U38" s="676">
        <v>233374879.40000001</v>
      </c>
      <c r="V38" s="675">
        <v>270511925</v>
      </c>
      <c r="W38" s="676">
        <v>289384850.39999998</v>
      </c>
      <c r="X38" s="675">
        <v>314548750</v>
      </c>
      <c r="Y38" s="677">
        <v>341563636.56</v>
      </c>
      <c r="Z38" s="677">
        <v>341563636.56</v>
      </c>
      <c r="AA38" s="678">
        <v>321294804.06999993</v>
      </c>
      <c r="AB38" s="678">
        <v>274548660.39000005</v>
      </c>
      <c r="AC38" s="677">
        <f t="shared" si="3"/>
        <v>2437524811.7799993</v>
      </c>
    </row>
    <row r="39" spans="3:29" s="4" customFormat="1" hidden="1" x14ac:dyDescent="0.25">
      <c r="C39" s="673">
        <v>7</v>
      </c>
      <c r="D39" s="674" t="s">
        <v>82</v>
      </c>
      <c r="E39" s="674"/>
      <c r="F39" s="672"/>
      <c r="G39" s="672"/>
      <c r="H39" s="672"/>
      <c r="I39" s="672"/>
      <c r="J39" s="672"/>
      <c r="K39" s="674" t="s">
        <v>83</v>
      </c>
      <c r="L39" s="672"/>
      <c r="M39" s="672"/>
      <c r="N39" s="672"/>
      <c r="O39" s="672"/>
      <c r="P39" s="672"/>
      <c r="Q39" s="672"/>
      <c r="R39" s="672"/>
      <c r="S39" s="672"/>
      <c r="T39" s="675">
        <v>30176126</v>
      </c>
      <c r="U39" s="675">
        <v>138810179</v>
      </c>
      <c r="V39" s="676">
        <f>160899104-0.2</f>
        <v>160899103.80000001</v>
      </c>
      <c r="W39" s="676">
        <v>172124622.19999999</v>
      </c>
      <c r="X39" s="675">
        <v>187091981</v>
      </c>
      <c r="Y39" s="677">
        <v>175775069.59</v>
      </c>
      <c r="Z39" s="677">
        <v>175775069.59</v>
      </c>
      <c r="AA39" s="678">
        <v>165063480.61999997</v>
      </c>
      <c r="AB39" s="678">
        <v>140807613.16999996</v>
      </c>
      <c r="AC39" s="677">
        <f t="shared" si="3"/>
        <v>1346523244.9699998</v>
      </c>
    </row>
    <row r="40" spans="3:29" s="4" customFormat="1" hidden="1" x14ac:dyDescent="0.25">
      <c r="C40" s="673">
        <v>8</v>
      </c>
      <c r="D40" s="674" t="s">
        <v>84</v>
      </c>
      <c r="E40" s="674"/>
      <c r="F40" s="672"/>
      <c r="G40" s="672"/>
      <c r="H40" s="672"/>
      <c r="I40" s="672"/>
      <c r="J40" s="672"/>
      <c r="K40" s="674" t="s">
        <v>85</v>
      </c>
      <c r="L40" s="672"/>
      <c r="M40" s="672"/>
      <c r="N40" s="672"/>
      <c r="O40" s="672"/>
      <c r="P40" s="672"/>
      <c r="Q40" s="672"/>
      <c r="R40" s="672"/>
      <c r="S40" s="672"/>
      <c r="T40" s="675">
        <v>8275517</v>
      </c>
      <c r="U40" s="675">
        <v>38067378</v>
      </c>
      <c r="V40" s="675">
        <v>44125056</v>
      </c>
      <c r="W40" s="675">
        <v>47203548</v>
      </c>
      <c r="X40" s="675">
        <v>51308205</v>
      </c>
      <c r="Y40" s="677">
        <v>50257477.479999997</v>
      </c>
      <c r="Z40" s="677">
        <v>50257477.479999997</v>
      </c>
      <c r="AA40" s="678">
        <v>47496149</v>
      </c>
      <c r="AB40" s="678">
        <v>41093831.140000001</v>
      </c>
      <c r="AC40" s="677">
        <f t="shared" si="3"/>
        <v>378084639.09999996</v>
      </c>
    </row>
    <row r="41" spans="3:29" s="4" customFormat="1" hidden="1" x14ac:dyDescent="0.25">
      <c r="C41" s="673">
        <v>9</v>
      </c>
      <c r="D41" s="674" t="s">
        <v>86</v>
      </c>
      <c r="E41" s="674"/>
      <c r="F41" s="672"/>
      <c r="G41" s="672"/>
      <c r="H41" s="672"/>
      <c r="I41" s="672"/>
      <c r="J41" s="672"/>
      <c r="K41" s="674" t="s">
        <v>87</v>
      </c>
      <c r="L41" s="672"/>
      <c r="M41" s="672"/>
      <c r="N41" s="672"/>
      <c r="O41" s="672"/>
      <c r="P41" s="672"/>
      <c r="Q41" s="672"/>
      <c r="R41" s="672"/>
      <c r="S41" s="672"/>
      <c r="T41" s="679">
        <v>71434099</v>
      </c>
      <c r="U41" s="675">
        <v>328596853</v>
      </c>
      <c r="V41" s="675">
        <v>380886614</v>
      </c>
      <c r="W41" s="675">
        <v>407460098</v>
      </c>
      <c r="X41" s="675">
        <v>442891411</v>
      </c>
      <c r="Y41" s="677">
        <v>474659140.12</v>
      </c>
      <c r="Z41" s="677">
        <v>474659140.12</v>
      </c>
      <c r="AA41" s="678">
        <v>442848165.00000006</v>
      </c>
      <c r="AB41" s="678">
        <v>378057515.56999999</v>
      </c>
      <c r="AC41" s="677">
        <f t="shared" si="3"/>
        <v>3401493035.8099999</v>
      </c>
    </row>
    <row r="42" spans="3:29" s="4" customFormat="1" hidden="1" x14ac:dyDescent="0.25">
      <c r="C42" s="673">
        <v>10</v>
      </c>
      <c r="D42" s="674" t="s">
        <v>88</v>
      </c>
      <c r="E42" s="674"/>
      <c r="F42" s="672"/>
      <c r="G42" s="672"/>
      <c r="H42" s="672"/>
      <c r="I42" s="672"/>
      <c r="J42" s="672"/>
      <c r="K42" s="674" t="s">
        <v>89</v>
      </c>
      <c r="L42" s="672"/>
      <c r="M42" s="672"/>
      <c r="N42" s="672"/>
      <c r="O42" s="672"/>
      <c r="P42" s="672"/>
      <c r="Q42" s="672"/>
      <c r="R42" s="672"/>
      <c r="S42" s="672"/>
      <c r="T42" s="679">
        <v>48707230</v>
      </c>
      <c r="U42" s="675">
        <v>224053259</v>
      </c>
      <c r="V42" s="675">
        <v>259706952</v>
      </c>
      <c r="W42" s="675">
        <v>277826042</v>
      </c>
      <c r="X42" s="675">
        <v>301984828</v>
      </c>
      <c r="Y42" s="677">
        <v>301583771.62</v>
      </c>
      <c r="Z42" s="677">
        <v>301583771.62</v>
      </c>
      <c r="AA42" s="678">
        <v>283774046</v>
      </c>
      <c r="AB42" s="678">
        <v>242481050.76000005</v>
      </c>
      <c r="AC42" s="677">
        <f t="shared" si="3"/>
        <v>2241700951</v>
      </c>
    </row>
    <row r="43" spans="3:29" s="4" customFormat="1" hidden="1" x14ac:dyDescent="0.25">
      <c r="C43" s="673">
        <v>11</v>
      </c>
      <c r="D43" s="674" t="s">
        <v>90</v>
      </c>
      <c r="E43" s="674"/>
      <c r="F43" s="672"/>
      <c r="G43" s="672"/>
      <c r="H43" s="672"/>
      <c r="I43" s="672"/>
      <c r="J43" s="672"/>
      <c r="K43" s="674" t="s">
        <v>91</v>
      </c>
      <c r="L43" s="672"/>
      <c r="M43" s="672"/>
      <c r="N43" s="672"/>
      <c r="O43" s="672"/>
      <c r="P43" s="672"/>
      <c r="Q43" s="672"/>
      <c r="R43" s="672"/>
      <c r="S43" s="672"/>
      <c r="T43" s="676">
        <v>5822871.4000000004</v>
      </c>
      <c r="U43" s="676">
        <v>26785208.399999999</v>
      </c>
      <c r="V43" s="675">
        <v>31047550</v>
      </c>
      <c r="W43" s="676">
        <v>33213658.399999999</v>
      </c>
      <c r="X43" s="675">
        <v>36101803</v>
      </c>
      <c r="Y43" s="677">
        <v>37073614.25</v>
      </c>
      <c r="Z43" s="677">
        <v>37073614.25</v>
      </c>
      <c r="AA43" s="678">
        <v>34909896.950000003</v>
      </c>
      <c r="AB43" s="678">
        <v>30507311.300000001</v>
      </c>
      <c r="AC43" s="677">
        <f t="shared" si="3"/>
        <v>272535527.94999999</v>
      </c>
    </row>
    <row r="44" spans="3:29" s="4" customFormat="1" hidden="1" x14ac:dyDescent="0.25">
      <c r="C44" s="673">
        <v>12</v>
      </c>
      <c r="D44" s="674" t="s">
        <v>92</v>
      </c>
      <c r="E44" s="674"/>
      <c r="F44" s="672"/>
      <c r="G44" s="672"/>
      <c r="H44" s="672"/>
      <c r="I44" s="672"/>
      <c r="J44" s="672"/>
      <c r="K44" s="674" t="s">
        <v>93</v>
      </c>
      <c r="L44" s="672"/>
      <c r="M44" s="672"/>
      <c r="N44" s="672"/>
      <c r="O44" s="672"/>
      <c r="P44" s="672"/>
      <c r="Q44" s="672"/>
      <c r="R44" s="672"/>
      <c r="S44" s="672"/>
      <c r="T44" s="676">
        <v>17777700.399999999</v>
      </c>
      <c r="U44" s="676">
        <v>81777422.200000003</v>
      </c>
      <c r="V44" s="675">
        <v>94790698</v>
      </c>
      <c r="W44" s="676">
        <v>101404003.40000001</v>
      </c>
      <c r="X44" s="675">
        <v>110221742</v>
      </c>
      <c r="Y44" s="677">
        <v>119392883.77</v>
      </c>
      <c r="Z44" s="677">
        <v>119392883.77</v>
      </c>
      <c r="AA44" s="678">
        <v>112828865.11000003</v>
      </c>
      <c r="AB44" s="678">
        <v>97675114.140000015</v>
      </c>
      <c r="AC44" s="677">
        <f t="shared" si="3"/>
        <v>855261312.78999996</v>
      </c>
    </row>
    <row r="45" spans="3:29" s="4" customFormat="1" hidden="1" x14ac:dyDescent="0.25">
      <c r="C45" s="673">
        <v>13</v>
      </c>
      <c r="D45" s="674" t="s">
        <v>94</v>
      </c>
      <c r="E45" s="674"/>
      <c r="F45" s="672"/>
      <c r="G45" s="672"/>
      <c r="H45" s="672"/>
      <c r="I45" s="672"/>
      <c r="J45" s="672"/>
      <c r="K45" s="674" t="s">
        <v>95</v>
      </c>
      <c r="L45" s="672"/>
      <c r="M45" s="672"/>
      <c r="N45" s="672"/>
      <c r="O45" s="672"/>
      <c r="P45" s="672"/>
      <c r="Q45" s="672"/>
      <c r="R45" s="672"/>
      <c r="S45" s="672"/>
      <c r="T45" s="675">
        <v>3353261</v>
      </c>
      <c r="U45" s="675">
        <v>15425003</v>
      </c>
      <c r="V45" s="675">
        <v>17879590</v>
      </c>
      <c r="W45" s="675">
        <v>19127003</v>
      </c>
      <c r="X45" s="675">
        <v>20790221</v>
      </c>
      <c r="Y45" s="677">
        <v>21007291.93</v>
      </c>
      <c r="Z45" s="677">
        <v>21007291.93</v>
      </c>
      <c r="AA45" s="678">
        <v>19948867.290000003</v>
      </c>
      <c r="AB45" s="678">
        <v>17494841.559999999</v>
      </c>
      <c r="AC45" s="677">
        <f t="shared" si="3"/>
        <v>156033370.71000001</v>
      </c>
    </row>
    <row r="46" spans="3:29" s="4" customFormat="1" hidden="1" x14ac:dyDescent="0.25">
      <c r="C46" s="673">
        <v>14</v>
      </c>
      <c r="D46" s="674" t="s">
        <v>96</v>
      </c>
      <c r="E46" s="674"/>
      <c r="F46" s="672"/>
      <c r="G46" s="672"/>
      <c r="H46" s="672"/>
      <c r="I46" s="672"/>
      <c r="J46" s="672"/>
      <c r="K46" s="674" t="s">
        <v>97</v>
      </c>
      <c r="L46" s="672"/>
      <c r="M46" s="672"/>
      <c r="N46" s="672"/>
      <c r="O46" s="672"/>
      <c r="P46" s="672"/>
      <c r="Q46" s="672"/>
      <c r="R46" s="672"/>
      <c r="S46" s="672"/>
      <c r="T46" s="675">
        <v>11426916</v>
      </c>
      <c r="U46" s="675">
        <v>52563813</v>
      </c>
      <c r="V46" s="676">
        <f>60928316-0.4</f>
        <v>60928315.600000001</v>
      </c>
      <c r="W46" s="675">
        <v>65179128</v>
      </c>
      <c r="X46" s="676">
        <f>70846879-0.4</f>
        <v>70846878.599999994</v>
      </c>
      <c r="Y46" s="677">
        <v>73447393.790000007</v>
      </c>
      <c r="Z46" s="677">
        <v>73447393.790000007</v>
      </c>
      <c r="AA46" s="678">
        <v>68887034.390000001</v>
      </c>
      <c r="AB46" s="678">
        <v>58936672.430000007</v>
      </c>
      <c r="AC46" s="677">
        <f t="shared" si="3"/>
        <v>535663545.60000002</v>
      </c>
    </row>
    <row r="47" spans="3:29" s="4" customFormat="1" hidden="1" x14ac:dyDescent="0.25">
      <c r="C47" s="673">
        <v>15</v>
      </c>
      <c r="D47" s="674" t="s">
        <v>98</v>
      </c>
      <c r="E47" s="674"/>
      <c r="F47" s="672"/>
      <c r="G47" s="672"/>
      <c r="H47" s="672"/>
      <c r="I47" s="672"/>
      <c r="J47" s="672"/>
      <c r="K47" s="131" t="s">
        <v>99</v>
      </c>
      <c r="L47" s="672"/>
      <c r="M47" s="672"/>
      <c r="N47" s="672"/>
      <c r="O47" s="672"/>
      <c r="P47" s="672"/>
      <c r="Q47" s="672"/>
      <c r="R47" s="672"/>
      <c r="S47" s="672"/>
      <c r="T47" s="676">
        <v>22037042.199999999</v>
      </c>
      <c r="U47" s="676">
        <v>101370394.40000001</v>
      </c>
      <c r="V47" s="675">
        <v>117501509</v>
      </c>
      <c r="W47" s="676">
        <v>125699288.40000001</v>
      </c>
      <c r="X47" s="675">
        <v>136629661</v>
      </c>
      <c r="Y47" s="677">
        <v>142853115.38999999</v>
      </c>
      <c r="Z47" s="677">
        <v>142853115.38999999</v>
      </c>
      <c r="AA47" s="678">
        <v>134371100.38</v>
      </c>
      <c r="AB47" s="678">
        <v>114705002.59</v>
      </c>
      <c r="AC47" s="677">
        <f t="shared" si="3"/>
        <v>1038020228.75</v>
      </c>
    </row>
    <row r="48" spans="3:29" s="4" customFormat="1" hidden="1" x14ac:dyDescent="0.25">
      <c r="C48" s="673">
        <v>16</v>
      </c>
      <c r="D48" s="674" t="s">
        <v>100</v>
      </c>
      <c r="E48" s="674"/>
      <c r="F48" s="672"/>
      <c r="G48" s="672"/>
      <c r="H48" s="672"/>
      <c r="I48" s="672"/>
      <c r="J48" s="672"/>
      <c r="K48" s="674" t="s">
        <v>101</v>
      </c>
      <c r="L48" s="672"/>
      <c r="M48" s="672"/>
      <c r="N48" s="672"/>
      <c r="O48" s="672"/>
      <c r="P48" s="672"/>
      <c r="Q48" s="672"/>
      <c r="R48" s="672"/>
      <c r="S48" s="672"/>
      <c r="T48" s="675">
        <v>6511903</v>
      </c>
      <c r="U48" s="676">
        <f>29954753-0.4</f>
        <v>29954752.600000001</v>
      </c>
      <c r="V48" s="676">
        <f>34721466-0.4</f>
        <v>34721465.600000001</v>
      </c>
      <c r="W48" s="675">
        <v>37143894</v>
      </c>
      <c r="X48" s="675">
        <v>40373798</v>
      </c>
      <c r="Y48" s="677">
        <v>39186072.009999998</v>
      </c>
      <c r="Z48" s="677">
        <v>39186072.009999998</v>
      </c>
      <c r="AA48" s="678">
        <v>36887080.170000002</v>
      </c>
      <c r="AB48" s="678">
        <v>31556719.620000005</v>
      </c>
      <c r="AC48" s="677">
        <f t="shared" si="3"/>
        <v>295521757.00999999</v>
      </c>
    </row>
    <row r="49" spans="1:29" s="4" customFormat="1" hidden="1" x14ac:dyDescent="0.25">
      <c r="C49" s="673">
        <v>17</v>
      </c>
      <c r="D49" s="674" t="s">
        <v>102</v>
      </c>
      <c r="E49" s="674"/>
      <c r="F49" s="672"/>
      <c r="G49" s="672"/>
      <c r="H49" s="672"/>
      <c r="I49" s="672"/>
      <c r="J49" s="672"/>
      <c r="K49" s="131" t="s">
        <v>103</v>
      </c>
      <c r="L49" s="672"/>
      <c r="M49" s="672"/>
      <c r="N49" s="672"/>
      <c r="O49" s="672"/>
      <c r="P49" s="672"/>
      <c r="Q49" s="672"/>
      <c r="R49" s="672"/>
      <c r="S49" s="672"/>
      <c r="T49" s="675">
        <v>9474480</v>
      </c>
      <c r="U49" s="675">
        <v>43582608</v>
      </c>
      <c r="V49" s="675">
        <v>50517928</v>
      </c>
      <c r="W49" s="675">
        <v>54042434</v>
      </c>
      <c r="X49" s="675">
        <v>58741777</v>
      </c>
      <c r="Y49" s="677">
        <v>35300965.399999999</v>
      </c>
      <c r="Z49" s="677">
        <v>35300965.399999999</v>
      </c>
      <c r="AA49" s="678">
        <v>33288693.729999997</v>
      </c>
      <c r="AB49" s="678">
        <v>28624503.419999998</v>
      </c>
      <c r="AC49" s="677">
        <f t="shared" si="3"/>
        <v>348874354.95000005</v>
      </c>
    </row>
    <row r="50" spans="1:29" s="4" customFormat="1" hidden="1" x14ac:dyDescent="0.25">
      <c r="C50" s="673">
        <v>18</v>
      </c>
      <c r="D50" s="674" t="s">
        <v>104</v>
      </c>
      <c r="E50" s="674"/>
      <c r="F50" s="672"/>
      <c r="G50" s="672"/>
      <c r="H50" s="672"/>
      <c r="I50" s="672"/>
      <c r="J50" s="672"/>
      <c r="K50" s="131" t="s">
        <v>105</v>
      </c>
      <c r="L50" s="672"/>
      <c r="M50" s="672"/>
      <c r="N50" s="672"/>
      <c r="O50" s="672"/>
      <c r="P50" s="672"/>
      <c r="Q50" s="672"/>
      <c r="R50" s="672"/>
      <c r="S50" s="672"/>
      <c r="T50" s="676">
        <v>6095208.4000000004</v>
      </c>
      <c r="U50" s="675">
        <v>28037958</v>
      </c>
      <c r="V50" s="675">
        <v>32499651</v>
      </c>
      <c r="W50" s="676">
        <v>34767068.399999999</v>
      </c>
      <c r="X50" s="676">
        <v>37790292.200000003</v>
      </c>
      <c r="Y50" s="677">
        <v>23147376.98</v>
      </c>
      <c r="Z50" s="677">
        <v>23147376.98</v>
      </c>
      <c r="AA50" s="678">
        <v>21849603.489999998</v>
      </c>
      <c r="AB50" s="678">
        <v>18841522.379999999</v>
      </c>
      <c r="AC50" s="677">
        <f t="shared" si="3"/>
        <v>226176057.82999998</v>
      </c>
    </row>
    <row r="51" spans="1:29" s="4" customFormat="1" hidden="1" x14ac:dyDescent="0.25">
      <c r="C51" s="673">
        <v>19</v>
      </c>
      <c r="D51" s="674" t="s">
        <v>106</v>
      </c>
      <c r="E51" s="674"/>
      <c r="F51" s="672"/>
      <c r="G51" s="672"/>
      <c r="H51" s="672"/>
      <c r="I51" s="672"/>
      <c r="J51" s="672"/>
      <c r="K51" s="131" t="s">
        <v>107</v>
      </c>
      <c r="L51" s="672"/>
      <c r="M51" s="672"/>
      <c r="N51" s="672"/>
      <c r="O51" s="672"/>
      <c r="P51" s="672"/>
      <c r="Q51" s="672"/>
      <c r="R51" s="672"/>
      <c r="S51" s="672"/>
      <c r="T51" s="675">
        <v>4727871</v>
      </c>
      <c r="U51" s="675">
        <v>21748205</v>
      </c>
      <c r="V51" s="675">
        <v>25209007</v>
      </c>
      <c r="W51" s="675">
        <v>26967774</v>
      </c>
      <c r="X51" s="675">
        <v>29312798</v>
      </c>
      <c r="Y51" s="677">
        <v>29741439.579999998</v>
      </c>
      <c r="Z51" s="677">
        <v>29741439.579999998</v>
      </c>
      <c r="AA51" s="678">
        <v>28076288.510000005</v>
      </c>
      <c r="AB51" s="678">
        <v>24361891.879999999</v>
      </c>
      <c r="AC51" s="677">
        <f t="shared" si="3"/>
        <v>219886714.54999995</v>
      </c>
    </row>
    <row r="52" spans="1:29" s="4" customFormat="1" hidden="1" x14ac:dyDescent="0.25">
      <c r="C52" s="673">
        <v>20</v>
      </c>
      <c r="D52" s="674" t="s">
        <v>108</v>
      </c>
      <c r="E52" s="674"/>
      <c r="F52" s="672"/>
      <c r="G52" s="672"/>
      <c r="H52" s="672"/>
      <c r="I52" s="672"/>
      <c r="J52" s="672"/>
      <c r="K52" s="131" t="s">
        <v>109</v>
      </c>
      <c r="L52" s="672"/>
      <c r="M52" s="672"/>
      <c r="N52" s="672"/>
      <c r="O52" s="672"/>
      <c r="P52" s="672"/>
      <c r="Q52" s="672"/>
      <c r="R52" s="672"/>
      <c r="S52" s="672"/>
      <c r="T52" s="675">
        <v>7208757</v>
      </c>
      <c r="U52" s="675">
        <v>33160283</v>
      </c>
      <c r="V52" s="676">
        <f>38437093-0.4</f>
        <v>38437092.600000001</v>
      </c>
      <c r="W52" s="675">
        <v>41118751</v>
      </c>
      <c r="X52" s="676">
        <f>44694294-0.4</f>
        <v>44694293.600000001</v>
      </c>
      <c r="Y52" s="677">
        <v>25613437.129999999</v>
      </c>
      <c r="Z52" s="677">
        <v>25613437.129999999</v>
      </c>
      <c r="AA52" s="678">
        <v>23907580.810000002</v>
      </c>
      <c r="AB52" s="678">
        <v>20532083.329999998</v>
      </c>
      <c r="AC52" s="677">
        <f t="shared" si="3"/>
        <v>260285715.59999996</v>
      </c>
    </row>
    <row r="53" spans="1:29" s="4" customFormat="1" hidden="1" x14ac:dyDescent="0.25">
      <c r="C53" s="672"/>
      <c r="D53" s="672" t="s">
        <v>319</v>
      </c>
      <c r="E53" s="672"/>
      <c r="F53" s="672"/>
      <c r="G53" s="672"/>
      <c r="H53" s="672"/>
      <c r="I53" s="672"/>
      <c r="J53" s="672"/>
      <c r="K53" s="674" t="s">
        <v>114</v>
      </c>
      <c r="L53" s="672"/>
      <c r="M53" s="672"/>
      <c r="N53" s="672"/>
      <c r="O53" s="672"/>
      <c r="P53" s="672"/>
      <c r="Q53" s="672"/>
      <c r="R53" s="672"/>
      <c r="S53" s="672"/>
      <c r="T53" s="132">
        <v>0</v>
      </c>
      <c r="U53" s="132">
        <v>0</v>
      </c>
      <c r="V53" s="132">
        <v>0</v>
      </c>
      <c r="W53" s="132">
        <v>0</v>
      </c>
      <c r="X53" s="132">
        <v>0</v>
      </c>
      <c r="Y53" s="132"/>
      <c r="Z53" s="132"/>
      <c r="AA53" s="132"/>
      <c r="AB53" s="132"/>
      <c r="AC53" s="677">
        <f t="shared" si="3"/>
        <v>0</v>
      </c>
    </row>
    <row r="54" spans="1:29" s="4" customFormat="1" hidden="1" x14ac:dyDescent="0.25">
      <c r="C54" s="672"/>
      <c r="D54" s="672"/>
      <c r="E54" s="672"/>
      <c r="F54" s="672"/>
      <c r="G54" s="672"/>
      <c r="H54" s="672"/>
      <c r="I54" s="672"/>
      <c r="J54" s="672"/>
      <c r="K54" s="672"/>
      <c r="L54" s="672"/>
      <c r="M54" s="672"/>
      <c r="N54" s="672"/>
      <c r="O54" s="672"/>
      <c r="P54" s="672"/>
      <c r="Q54" s="672"/>
      <c r="R54" s="672"/>
      <c r="S54" s="672"/>
      <c r="T54" s="133">
        <f t="shared" ref="T54:AC54" si="4">SUM(T33:T53)</f>
        <v>499999999.99999994</v>
      </c>
      <c r="U54" s="133">
        <f>SUM(U33:U53)</f>
        <v>2300000000.0000005</v>
      </c>
      <c r="V54" s="133">
        <f>SUM(V33:V53)</f>
        <v>2666000000.1999993</v>
      </c>
      <c r="W54" s="133">
        <f t="shared" si="4"/>
        <v>2851999999.8000002</v>
      </c>
      <c r="X54" s="133">
        <f t="shared" si="4"/>
        <v>3099999999.9999995</v>
      </c>
      <c r="Y54" s="133">
        <f t="shared" si="4"/>
        <v>3099999999.3600001</v>
      </c>
      <c r="Z54" s="133">
        <f t="shared" si="4"/>
        <v>3099999999.3600001</v>
      </c>
      <c r="AA54" s="133">
        <f t="shared" si="4"/>
        <v>2910000002.6199999</v>
      </c>
      <c r="AB54" s="133">
        <f t="shared" si="4"/>
        <v>2490000002.5799999</v>
      </c>
      <c r="AC54" s="133">
        <f t="shared" si="4"/>
        <v>23018000003.919998</v>
      </c>
    </row>
    <row r="55" spans="1:29" s="4" customFormat="1" hidden="1" x14ac:dyDescent="0.25">
      <c r="A55" s="4" t="s">
        <v>122</v>
      </c>
    </row>
    <row r="56" spans="1:29" s="4" customFormat="1" hidden="1" x14ac:dyDescent="0.25">
      <c r="A56" s="672" t="s">
        <v>317</v>
      </c>
    </row>
    <row r="57" spans="1:29" s="4" customFormat="1" hidden="1" x14ac:dyDescent="0.25">
      <c r="A57" s="4">
        <v>1</v>
      </c>
    </row>
    <row r="58" spans="1:29" s="4" customFormat="1" hidden="1" x14ac:dyDescent="0.25">
      <c r="A58" s="4">
        <v>2</v>
      </c>
      <c r="F58" s="119" t="s">
        <v>164</v>
      </c>
    </row>
    <row r="59" spans="1:29" s="4" customFormat="1" hidden="1" x14ac:dyDescent="0.25">
      <c r="A59" s="4">
        <v>3</v>
      </c>
      <c r="F59" s="672" t="s">
        <v>317</v>
      </c>
    </row>
    <row r="60" spans="1:29" s="4" customFormat="1" hidden="1" x14ac:dyDescent="0.25">
      <c r="A60" s="4">
        <v>4</v>
      </c>
      <c r="F60" s="119">
        <v>1</v>
      </c>
    </row>
    <row r="61" spans="1:29" s="4" customFormat="1" hidden="1" x14ac:dyDescent="0.25">
      <c r="A61" s="4">
        <v>5</v>
      </c>
      <c r="F61" s="119">
        <v>2</v>
      </c>
    </row>
    <row r="62" spans="1:29" s="4" customFormat="1" hidden="1" x14ac:dyDescent="0.25">
      <c r="A62" s="126">
        <v>7</v>
      </c>
      <c r="F62" s="665" t="s">
        <v>312</v>
      </c>
    </row>
    <row r="63" spans="1:29" s="4" customFormat="1" hidden="1" x14ac:dyDescent="0.25">
      <c r="A63" s="4">
        <v>8</v>
      </c>
    </row>
    <row r="64" spans="1:29" s="4" customFormat="1" hidden="1" x14ac:dyDescent="0.25">
      <c r="A64" s="4">
        <v>9</v>
      </c>
    </row>
    <row r="65" spans="1:1" s="4" customFormat="1" hidden="1" x14ac:dyDescent="0.25">
      <c r="A65" s="4">
        <v>10</v>
      </c>
    </row>
    <row r="66" spans="1:1" s="4" customFormat="1" hidden="1" x14ac:dyDescent="0.25">
      <c r="A66" s="4">
        <v>11</v>
      </c>
    </row>
    <row r="67" spans="1:1" s="4" customFormat="1" hidden="1" x14ac:dyDescent="0.25"/>
    <row r="68" spans="1:1" s="4" customFormat="1" hidden="1" x14ac:dyDescent="0.25"/>
    <row r="69" spans="1:1" s="4" customFormat="1" x14ac:dyDescent="0.25"/>
    <row r="70" spans="1:1" s="4" customFormat="1" x14ac:dyDescent="0.25"/>
    <row r="71" spans="1:1" s="4" customFormat="1" x14ac:dyDescent="0.25"/>
    <row r="72" spans="1:1" s="4" customFormat="1" x14ac:dyDescent="0.25"/>
    <row r="73" spans="1:1" s="4" customFormat="1" x14ac:dyDescent="0.25"/>
    <row r="74" spans="1:1" s="4" customFormat="1" x14ac:dyDescent="0.25"/>
    <row r="75" spans="1:1" s="4" customFormat="1" x14ac:dyDescent="0.25"/>
    <row r="76" spans="1:1" s="4" customFormat="1" x14ac:dyDescent="0.25"/>
    <row r="77" spans="1:1" s="4" customFormat="1" x14ac:dyDescent="0.25"/>
  </sheetData>
  <sheetProtection algorithmName="SHA-512" hashValue="h7NiwdZIQS5TUrDG88xh+zzJMctzNneYJFao3i7ihsWCzNcIgxGJ+r7368oHNjVDZC2FKCmdQK7SCTXAOhXaXg==" saltValue="EdGsbd/tB2+AsRnNKXBxBA==" spinCount="100000" sheet="1" objects="1" scenarios="1"/>
  <mergeCells count="36">
    <mergeCell ref="A26:D26"/>
    <mergeCell ref="C4:K4"/>
    <mergeCell ref="C5:K5"/>
    <mergeCell ref="A7:D7"/>
    <mergeCell ref="F7:K7"/>
    <mergeCell ref="B11:D11"/>
    <mergeCell ref="B12:D12"/>
    <mergeCell ref="A23:D23"/>
    <mergeCell ref="A22:D22"/>
    <mergeCell ref="A24:D24"/>
    <mergeCell ref="B10:D10"/>
    <mergeCell ref="M7:R7"/>
    <mergeCell ref="B9:D9"/>
    <mergeCell ref="A1:T1"/>
    <mergeCell ref="P3:T3"/>
    <mergeCell ref="P4:T4"/>
    <mergeCell ref="P5:T5"/>
    <mergeCell ref="M3:O3"/>
    <mergeCell ref="M4:O4"/>
    <mergeCell ref="M5:O5"/>
    <mergeCell ref="T31:AC31"/>
    <mergeCell ref="C3:K3"/>
    <mergeCell ref="A5:B5"/>
    <mergeCell ref="A4:B4"/>
    <mergeCell ref="A3:B3"/>
    <mergeCell ref="C31:P31"/>
    <mergeCell ref="B8:D8"/>
    <mergeCell ref="B13:D13"/>
    <mergeCell ref="B14:D14"/>
    <mergeCell ref="A27:D27"/>
    <mergeCell ref="A16:D16"/>
    <mergeCell ref="A25:D25"/>
    <mergeCell ref="A19:D19"/>
    <mergeCell ref="A20:D20"/>
    <mergeCell ref="A21:D21"/>
    <mergeCell ref="A18:D18"/>
  </mergeCells>
  <conditionalFormatting sqref="F23">
    <cfRule type="cellIs" dxfId="1" priority="1" operator="equal">
      <formula>"No"</formula>
    </cfRule>
    <cfRule type="cellIs" dxfId="0" priority="2" operator="equal">
      <formula>"Yes"</formula>
    </cfRule>
  </conditionalFormatting>
  <dataValidations count="3">
    <dataValidation type="list" showInputMessage="1" showErrorMessage="1" sqref="C4" xr:uid="{00000000-0002-0000-0100-000000000000}">
      <formula1>$D$33:$D$53</formula1>
    </dataValidation>
    <dataValidation type="list" allowBlank="1" showInputMessage="1" showErrorMessage="1" sqref="P4:T4" xr:uid="{5D69A432-3CF5-42F4-AD21-56BBB596236F}">
      <formula1>$A$56:$A$66</formula1>
    </dataValidation>
    <dataValidation type="list" allowBlank="1" showInputMessage="1" showErrorMessage="1" sqref="P5:T5" xr:uid="{00000000-0002-0000-0100-000002000000}">
      <formula1>$F$59:$F$62</formula1>
    </dataValidation>
  </dataValidations>
  <hyperlinks>
    <hyperlink ref="A9" location="'1'!A1" display="'1'!A1" xr:uid="{00000000-0004-0000-0100-000000000000}"/>
    <hyperlink ref="A10" location="'2'!A1" display="'2'!A1" xr:uid="{00000000-0004-0000-0100-000001000000}"/>
    <hyperlink ref="A11" location="'3'!A1" display="'3'!A1" xr:uid="{00000000-0004-0000-0100-000002000000}"/>
    <hyperlink ref="A12" location="'4'!A1" display="'4'!A1" xr:uid="{00000000-0004-0000-0100-000003000000}"/>
    <hyperlink ref="A13" location="'5'!A1" display="'5'!A1" xr:uid="{00000000-0004-0000-0100-000004000000}"/>
    <hyperlink ref="A14" location="'6'!A1" display="'6'!A1" xr:uid="{00000000-0004-0000-0100-000005000000}"/>
  </hyperlinks>
  <pageMargins left="0.25" right="0.25"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T246"/>
  <sheetViews>
    <sheetView zoomScale="80" zoomScaleNormal="80" workbookViewId="0">
      <pane ySplit="8" topLeftCell="A9" activePane="bottomLeft" state="frozen"/>
      <selection pane="bottomLeft" activeCell="A9" sqref="A9:B9"/>
    </sheetView>
  </sheetViews>
  <sheetFormatPr defaultColWidth="9.109375" defaultRowHeight="13.2" x14ac:dyDescent="0.25"/>
  <cols>
    <col min="1" max="1" width="22.5546875" style="4" customWidth="1"/>
    <col min="2" max="2" width="28.88671875" style="4" customWidth="1"/>
    <col min="3" max="3" width="4.88671875" style="4" customWidth="1"/>
    <col min="4" max="4" width="17" style="4" bestFit="1" customWidth="1"/>
    <col min="5" max="8" width="14.44140625" style="4" customWidth="1"/>
    <col min="9" max="9" width="12.6640625" style="4" customWidth="1"/>
    <col min="10" max="10" width="4.6640625" style="4" customWidth="1"/>
    <col min="11" max="15" width="13.44140625" style="4" customWidth="1"/>
    <col min="16" max="16" width="15.109375" style="4" customWidth="1"/>
    <col min="17" max="17" width="4.109375" style="4" customWidth="1"/>
    <col min="18" max="18" width="16.77734375" style="4" customWidth="1"/>
    <col min="19" max="19" width="2.109375" style="4" customWidth="1"/>
    <col min="20" max="20" width="13.109375" style="4" customWidth="1"/>
    <col min="21" max="21" width="12.6640625" style="4" bestFit="1" customWidth="1"/>
    <col min="22" max="24" width="12.6640625" style="4" customWidth="1"/>
    <col min="25" max="26" width="16.6640625" style="4" bestFit="1" customWidth="1"/>
    <col min="27" max="27" width="15.33203125" style="4" bestFit="1" customWidth="1"/>
    <col min="28" max="16384" width="9.109375" style="4"/>
  </cols>
  <sheetData>
    <row r="1" spans="1:20" ht="49.95" customHeight="1" thickBot="1" x14ac:dyDescent="0.3">
      <c r="A1" s="775" t="s">
        <v>184</v>
      </c>
      <c r="B1" s="776"/>
      <c r="C1" s="776"/>
      <c r="D1" s="776"/>
      <c r="E1" s="776"/>
      <c r="F1" s="776"/>
      <c r="G1" s="776"/>
      <c r="H1" s="776"/>
      <c r="I1" s="776"/>
      <c r="J1" s="776"/>
      <c r="K1" s="776"/>
      <c r="L1" s="776"/>
      <c r="M1" s="776"/>
      <c r="N1" s="776"/>
      <c r="O1" s="776"/>
      <c r="P1" s="776"/>
      <c r="Q1" s="776"/>
      <c r="R1" s="777"/>
    </row>
    <row r="3" spans="1:20"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20"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20"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7" spans="1:20" s="164" customFormat="1" ht="13.8" x14ac:dyDescent="0.3">
      <c r="A7" s="770" t="s">
        <v>168</v>
      </c>
      <c r="B7" s="772"/>
      <c r="C7" s="163"/>
      <c r="D7" s="770" t="str">
        <f>'Task Summary'!F7</f>
        <v>Annual (FFY) Invoice Period No. 1:</v>
      </c>
      <c r="E7" s="771"/>
      <c r="F7" s="771"/>
      <c r="G7" s="771"/>
      <c r="H7" s="771"/>
      <c r="I7" s="772"/>
      <c r="J7" s="163"/>
      <c r="K7" s="770" t="str">
        <f>'Task Summary'!M7</f>
        <v>Annual (FFY) Invoice Period No. 2:</v>
      </c>
      <c r="L7" s="771"/>
      <c r="M7" s="771"/>
      <c r="N7" s="771"/>
      <c r="O7" s="771"/>
      <c r="P7" s="772"/>
      <c r="Q7" s="163"/>
      <c r="R7" s="150" t="str">
        <f>'Task Summary'!T7</f>
        <v>Task Totals:</v>
      </c>
      <c r="S7" s="163"/>
      <c r="T7" s="163"/>
    </row>
    <row r="8" spans="1:20" s="164" customFormat="1" ht="14.25" customHeight="1" x14ac:dyDescent="0.3">
      <c r="A8" s="773"/>
      <c r="B8" s="774"/>
      <c r="C8" s="165"/>
      <c r="D8" s="166" t="e">
        <f>+'Task Summary'!F8</f>
        <v>#VALUE!</v>
      </c>
      <c r="E8" s="167" t="e">
        <f>'Task Summary'!G8</f>
        <v>#VALUE!</v>
      </c>
      <c r="F8" s="167" t="e">
        <f>'Task Summary'!H8</f>
        <v>#VALUE!</v>
      </c>
      <c r="G8" s="167" t="e">
        <f>'Task Summary'!I8</f>
        <v>#VALUE!</v>
      </c>
      <c r="H8" s="167" t="e">
        <f>'Task Summary'!J8</f>
        <v>#VALUE!</v>
      </c>
      <c r="I8" s="166" t="e">
        <f>'Task Summary'!K8</f>
        <v>#VALUE!</v>
      </c>
      <c r="J8" s="163"/>
      <c r="K8" s="166" t="e">
        <f>'Task Summary'!M8</f>
        <v>#VALUE!</v>
      </c>
      <c r="L8" s="167" t="e">
        <f>'Task Summary'!N8</f>
        <v>#VALUE!</v>
      </c>
      <c r="M8" s="167" t="e">
        <f>'Task Summary'!O8</f>
        <v>#VALUE!</v>
      </c>
      <c r="N8" s="167" t="e">
        <f>'Task Summary'!P8</f>
        <v>#VALUE!</v>
      </c>
      <c r="O8" s="167" t="e">
        <f>'Task Summary'!Q8</f>
        <v>#VALUE!</v>
      </c>
      <c r="P8" s="166" t="e">
        <f>'Task Summary'!R8</f>
        <v>#VALUE!</v>
      </c>
      <c r="Q8" s="165"/>
      <c r="R8" s="151" t="str">
        <f>'Task Summary'!T8</f>
        <v>Year-To-Date</v>
      </c>
    </row>
    <row r="9" spans="1:20" ht="21" customHeight="1" x14ac:dyDescent="0.25">
      <c r="A9" s="766" t="s">
        <v>6</v>
      </c>
      <c r="B9" s="767"/>
      <c r="C9" s="121"/>
      <c r="D9" s="168"/>
      <c r="E9" s="169"/>
      <c r="F9" s="169"/>
      <c r="G9" s="169"/>
      <c r="H9" s="169"/>
      <c r="I9" s="170"/>
      <c r="J9" s="171"/>
      <c r="K9" s="168"/>
      <c r="L9" s="169"/>
      <c r="M9" s="169"/>
      <c r="N9" s="169"/>
      <c r="O9" s="169"/>
      <c r="P9" s="170"/>
      <c r="Q9" s="172"/>
      <c r="R9" s="173"/>
    </row>
    <row r="10" spans="1:20" ht="42.6" customHeight="1" x14ac:dyDescent="0.25">
      <c r="A10" s="781" t="s">
        <v>169</v>
      </c>
      <c r="B10" s="782"/>
      <c r="C10" s="121"/>
      <c r="D10" s="174"/>
      <c r="E10" s="175"/>
      <c r="F10" s="175"/>
      <c r="G10" s="175"/>
      <c r="H10" s="175"/>
      <c r="I10" s="176"/>
      <c r="J10" s="171"/>
      <c r="K10" s="174"/>
      <c r="L10" s="175"/>
      <c r="M10" s="175"/>
      <c r="N10" s="175"/>
      <c r="O10" s="175"/>
      <c r="P10" s="176"/>
      <c r="Q10" s="172"/>
      <c r="R10" s="177"/>
    </row>
    <row r="11" spans="1:20" x14ac:dyDescent="0.25">
      <c r="A11" s="178"/>
      <c r="B11" s="178" t="s">
        <v>7</v>
      </c>
      <c r="C11" s="121"/>
      <c r="D11" s="136">
        <f t="shared" ref="D11:I11" ca="1" si="0">IF(SUMPRODUCT(--($K$69:$K$118="&lt;=== choose from drop-down list"),OFFSET(D$69:D$118,3,0))&gt;0,"#VALUE!",SUMPRODUCT(--($K$69:$K$118="employee of Anchor"),OFFSET(D$69:D$118,2,0)))</f>
        <v>0</v>
      </c>
      <c r="E11" s="136">
        <f t="shared" ca="1" si="0"/>
        <v>0</v>
      </c>
      <c r="F11" s="136">
        <f t="shared" ca="1" si="0"/>
        <v>0</v>
      </c>
      <c r="G11" s="136">
        <f t="shared" ca="1" si="0"/>
        <v>0</v>
      </c>
      <c r="H11" s="136">
        <f t="shared" ca="1" si="0"/>
        <v>0</v>
      </c>
      <c r="I11" s="136">
        <f t="shared" ca="1" si="0"/>
        <v>0</v>
      </c>
      <c r="J11" s="171"/>
      <c r="K11" s="136">
        <f t="shared" ref="K11:P11" ca="1" si="1">IF(SUMPRODUCT(--($K$69:$K$118="&lt;=== choose from drop-down list"),OFFSET(K$69:K$118,3,0))&gt;0,"#VALUE!",SUMPRODUCT(--($K$69:$K$118="employee of Anchor"),OFFSET(K$69:K$118,2,0)))</f>
        <v>0</v>
      </c>
      <c r="L11" s="136">
        <f t="shared" ca="1" si="1"/>
        <v>0</v>
      </c>
      <c r="M11" s="136">
        <f t="shared" ca="1" si="1"/>
        <v>0</v>
      </c>
      <c r="N11" s="136">
        <f t="shared" ca="1" si="1"/>
        <v>0</v>
      </c>
      <c r="O11" s="136">
        <f t="shared" ca="1" si="1"/>
        <v>0</v>
      </c>
      <c r="P11" s="136">
        <f t="shared" ca="1" si="1"/>
        <v>0</v>
      </c>
      <c r="Q11" s="172"/>
      <c r="R11" s="136">
        <f ca="1">SUM(D11:Q11)</f>
        <v>0</v>
      </c>
    </row>
    <row r="12" spans="1:20" x14ac:dyDescent="0.25">
      <c r="A12" s="178"/>
      <c r="B12" s="178" t="s">
        <v>8</v>
      </c>
      <c r="C12" s="121"/>
      <c r="D12" s="137" t="e">
        <f ca="1">+D13/D11</f>
        <v>#DIV/0!</v>
      </c>
      <c r="E12" s="137" t="e">
        <f t="shared" ref="E12:R12" ca="1" si="2">+E13/E11</f>
        <v>#DIV/0!</v>
      </c>
      <c r="F12" s="137" t="e">
        <f t="shared" ca="1" si="2"/>
        <v>#DIV/0!</v>
      </c>
      <c r="G12" s="137" t="e">
        <f t="shared" ca="1" si="2"/>
        <v>#DIV/0!</v>
      </c>
      <c r="H12" s="137" t="e">
        <f t="shared" ca="1" si="2"/>
        <v>#DIV/0!</v>
      </c>
      <c r="I12" s="137" t="e">
        <f t="shared" ca="1" si="2"/>
        <v>#DIV/0!</v>
      </c>
      <c r="J12" s="171"/>
      <c r="K12" s="137" t="e">
        <f t="shared" ca="1" si="2"/>
        <v>#DIV/0!</v>
      </c>
      <c r="L12" s="137" t="e">
        <f t="shared" ca="1" si="2"/>
        <v>#DIV/0!</v>
      </c>
      <c r="M12" s="137" t="e">
        <f t="shared" ca="1" si="2"/>
        <v>#DIV/0!</v>
      </c>
      <c r="N12" s="137" t="e">
        <f t="shared" ca="1" si="2"/>
        <v>#DIV/0!</v>
      </c>
      <c r="O12" s="137" t="e">
        <f t="shared" ca="1" si="2"/>
        <v>#DIV/0!</v>
      </c>
      <c r="P12" s="137" t="e">
        <f t="shared" ca="1" si="2"/>
        <v>#DIV/0!</v>
      </c>
      <c r="Q12" s="172"/>
      <c r="R12" s="137" t="e">
        <f t="shared" ca="1" si="2"/>
        <v>#DIV/0!</v>
      </c>
    </row>
    <row r="13" spans="1:20" ht="15.6" x14ac:dyDescent="0.25">
      <c r="A13" s="178"/>
      <c r="B13" s="178" t="s">
        <v>21</v>
      </c>
      <c r="C13" s="121"/>
      <c r="D13" s="137">
        <f t="shared" ref="D13:I13" ca="1" si="3">IF(SUMPRODUCT(--($K$69:$K$118="&lt;=== choose from drop-down list"),OFFSET(D$69:D$118,3,0))&gt;0,"#VALUE!",SUMPRODUCT(--($K$69:$K$118="employee of Anchor"),OFFSET(D$69:D$118,3,0)))</f>
        <v>0</v>
      </c>
      <c r="E13" s="137">
        <f t="shared" ca="1" si="3"/>
        <v>0</v>
      </c>
      <c r="F13" s="137">
        <f t="shared" ca="1" si="3"/>
        <v>0</v>
      </c>
      <c r="G13" s="137">
        <f t="shared" ca="1" si="3"/>
        <v>0</v>
      </c>
      <c r="H13" s="137">
        <f t="shared" ca="1" si="3"/>
        <v>0</v>
      </c>
      <c r="I13" s="137">
        <f t="shared" ca="1" si="3"/>
        <v>0</v>
      </c>
      <c r="J13" s="171"/>
      <c r="K13" s="137">
        <f t="shared" ref="K13:P13" ca="1" si="4">IF(SUMPRODUCT(--($K$69:$K$118="&lt;=== choose from drop-down list"),OFFSET(K$69:K$118,3,0))&gt;0,"#VALUE!",SUMPRODUCT(--($K$69:$K$118="employee of Anchor"),OFFSET(K$69:K$118,3,0)))</f>
        <v>0</v>
      </c>
      <c r="L13" s="137">
        <f t="shared" ca="1" si="4"/>
        <v>0</v>
      </c>
      <c r="M13" s="137">
        <f t="shared" ca="1" si="4"/>
        <v>0</v>
      </c>
      <c r="N13" s="137">
        <f t="shared" ca="1" si="4"/>
        <v>0</v>
      </c>
      <c r="O13" s="137">
        <f t="shared" ca="1" si="4"/>
        <v>0</v>
      </c>
      <c r="P13" s="137">
        <f t="shared" ca="1" si="4"/>
        <v>0</v>
      </c>
      <c r="Q13" s="172"/>
      <c r="R13" s="137">
        <f ca="1">SUM(D13:Q13)</f>
        <v>0</v>
      </c>
    </row>
    <row r="14" spans="1:20" ht="15.6" x14ac:dyDescent="0.25">
      <c r="A14" s="178"/>
      <c r="B14" s="178" t="s">
        <v>28</v>
      </c>
      <c r="C14" s="121"/>
      <c r="D14" s="135"/>
      <c r="E14" s="135"/>
      <c r="F14" s="135"/>
      <c r="G14" s="135"/>
      <c r="H14" s="135"/>
      <c r="I14" s="135"/>
      <c r="J14" s="171"/>
      <c r="K14" s="135"/>
      <c r="L14" s="135"/>
      <c r="M14" s="135"/>
      <c r="N14" s="135"/>
      <c r="O14" s="135"/>
      <c r="P14" s="135"/>
      <c r="Q14" s="172"/>
      <c r="R14" s="138" t="e">
        <f ca="1">+R21/R13-1</f>
        <v>#DIV/0!</v>
      </c>
    </row>
    <row r="15" spans="1:20" s="180" customFormat="1" x14ac:dyDescent="0.25">
      <c r="A15" s="178"/>
      <c r="B15" s="178" t="s">
        <v>134</v>
      </c>
      <c r="C15" s="179"/>
      <c r="D15" s="137">
        <f ca="1">+D13*(1+D14)</f>
        <v>0</v>
      </c>
      <c r="E15" s="137">
        <f t="shared" ref="E15:P15" ca="1" si="5">+E13*(1+E14)</f>
        <v>0</v>
      </c>
      <c r="F15" s="137">
        <f t="shared" ca="1" si="5"/>
        <v>0</v>
      </c>
      <c r="G15" s="137">
        <f t="shared" ca="1" si="5"/>
        <v>0</v>
      </c>
      <c r="H15" s="137">
        <f t="shared" ca="1" si="5"/>
        <v>0</v>
      </c>
      <c r="I15" s="137">
        <f t="shared" ca="1" si="5"/>
        <v>0</v>
      </c>
      <c r="J15" s="171"/>
      <c r="K15" s="137">
        <f t="shared" ca="1" si="5"/>
        <v>0</v>
      </c>
      <c r="L15" s="137">
        <f t="shared" ca="1" si="5"/>
        <v>0</v>
      </c>
      <c r="M15" s="137">
        <f t="shared" ca="1" si="5"/>
        <v>0</v>
      </c>
      <c r="N15" s="137">
        <f t="shared" ca="1" si="5"/>
        <v>0</v>
      </c>
      <c r="O15" s="137">
        <f t="shared" ca="1" si="5"/>
        <v>0</v>
      </c>
      <c r="P15" s="137">
        <f t="shared" ca="1" si="5"/>
        <v>0</v>
      </c>
      <c r="Q15" s="171"/>
      <c r="R15" s="137">
        <f ca="1">SUM(D15:Q15)</f>
        <v>0</v>
      </c>
    </row>
    <row r="16" spans="1:20" s="180" customFormat="1" ht="44.4" customHeight="1" x14ac:dyDescent="0.25">
      <c r="A16" s="784" t="s">
        <v>170</v>
      </c>
      <c r="B16" s="782"/>
      <c r="C16" s="179"/>
      <c r="D16" s="181"/>
      <c r="E16" s="182"/>
      <c r="F16" s="182"/>
      <c r="G16" s="182"/>
      <c r="H16" s="182"/>
      <c r="I16" s="183"/>
      <c r="J16" s="171"/>
      <c r="K16" s="181"/>
      <c r="L16" s="182"/>
      <c r="M16" s="182"/>
      <c r="N16" s="182"/>
      <c r="O16" s="182"/>
      <c r="P16" s="183"/>
      <c r="Q16" s="171"/>
      <c r="R16" s="152"/>
    </row>
    <row r="17" spans="1:18" s="180" customFormat="1" x14ac:dyDescent="0.25">
      <c r="A17" s="184"/>
      <c r="B17" s="178" t="s">
        <v>7</v>
      </c>
      <c r="C17" s="179"/>
      <c r="D17" s="185">
        <f t="shared" ref="D17:I17" ca="1" si="6">IF(SUMPRODUCT(--($K$69:$K$118="&lt;=== choose from drop-down list"),OFFSET(D$69:D$118,3,0))&gt;0,"#VALUE!",SUMPRODUCT(--($K$69:$K$118="individual independent contractor"),OFFSET(D$69:D$118,2,0))+SUMPRODUCT(--($K$69:$K$118="furnished by subcontractor firm"),OFFSET(D$69:D$118,2,0)))</f>
        <v>0</v>
      </c>
      <c r="E17" s="185">
        <f t="shared" ca="1" si="6"/>
        <v>0</v>
      </c>
      <c r="F17" s="185">
        <f t="shared" ca="1" si="6"/>
        <v>0</v>
      </c>
      <c r="G17" s="185">
        <f t="shared" ca="1" si="6"/>
        <v>0</v>
      </c>
      <c r="H17" s="185">
        <f t="shared" ca="1" si="6"/>
        <v>0</v>
      </c>
      <c r="I17" s="185">
        <f t="shared" ca="1" si="6"/>
        <v>0</v>
      </c>
      <c r="J17" s="171"/>
      <c r="K17" s="185">
        <f t="shared" ref="K17:P17" ca="1" si="7">IF(SUMPRODUCT(--($K$69:$K$118="&lt;=== choose from drop-down list"),OFFSET(K$69:K$118,3,0))&gt;0,"#VALUE!",SUMPRODUCT(--($K$69:$K$118="individual independent contractor"),OFFSET(K$69:K$118,2,0))+SUMPRODUCT(--($K$69:$K$118="furnished by subcontractor firm"),OFFSET(K$69:K$118,2,0)))</f>
        <v>0</v>
      </c>
      <c r="L17" s="185">
        <f t="shared" ca="1" si="7"/>
        <v>0</v>
      </c>
      <c r="M17" s="185">
        <f t="shared" ca="1" si="7"/>
        <v>0</v>
      </c>
      <c r="N17" s="185">
        <f t="shared" ca="1" si="7"/>
        <v>0</v>
      </c>
      <c r="O17" s="185">
        <f t="shared" ca="1" si="7"/>
        <v>0</v>
      </c>
      <c r="P17" s="185">
        <f t="shared" ca="1" si="7"/>
        <v>0</v>
      </c>
      <c r="Q17" s="171"/>
      <c r="R17" s="136">
        <f ca="1">SUM(D17:Q17)</f>
        <v>0</v>
      </c>
    </row>
    <row r="18" spans="1:18" s="180" customFormat="1" x14ac:dyDescent="0.25">
      <c r="A18" s="184"/>
      <c r="B18" s="178" t="s">
        <v>8</v>
      </c>
      <c r="C18" s="179"/>
      <c r="D18" s="137" t="e">
        <f ca="1">+D19/D17</f>
        <v>#DIV/0!</v>
      </c>
      <c r="E18" s="137" t="e">
        <f t="shared" ref="E18:P18" ca="1" si="8">+E19/E17</f>
        <v>#DIV/0!</v>
      </c>
      <c r="F18" s="137" t="e">
        <f t="shared" ca="1" si="8"/>
        <v>#DIV/0!</v>
      </c>
      <c r="G18" s="137" t="e">
        <f t="shared" ca="1" si="8"/>
        <v>#DIV/0!</v>
      </c>
      <c r="H18" s="137" t="e">
        <f t="shared" ca="1" si="8"/>
        <v>#DIV/0!</v>
      </c>
      <c r="I18" s="137" t="e">
        <f t="shared" ca="1" si="8"/>
        <v>#DIV/0!</v>
      </c>
      <c r="J18" s="171"/>
      <c r="K18" s="137" t="e">
        <f t="shared" ca="1" si="8"/>
        <v>#DIV/0!</v>
      </c>
      <c r="L18" s="137" t="e">
        <f t="shared" ca="1" si="8"/>
        <v>#DIV/0!</v>
      </c>
      <c r="M18" s="137" t="e">
        <f t="shared" ca="1" si="8"/>
        <v>#DIV/0!</v>
      </c>
      <c r="N18" s="137" t="e">
        <f t="shared" ca="1" si="8"/>
        <v>#DIV/0!</v>
      </c>
      <c r="O18" s="137" t="e">
        <f t="shared" ca="1" si="8"/>
        <v>#DIV/0!</v>
      </c>
      <c r="P18" s="137" t="e">
        <f t="shared" ca="1" si="8"/>
        <v>#DIV/0!</v>
      </c>
      <c r="Q18" s="171"/>
      <c r="R18" s="137" t="e">
        <f t="shared" ref="R18" ca="1" si="9">+R19/R17</f>
        <v>#DIV/0!</v>
      </c>
    </row>
    <row r="19" spans="1:18" s="180" customFormat="1" ht="15.6" x14ac:dyDescent="0.25">
      <c r="A19" s="178"/>
      <c r="B19" s="178" t="s">
        <v>21</v>
      </c>
      <c r="C19" s="179"/>
      <c r="D19" s="137">
        <f t="shared" ref="D19:I19" ca="1" si="10">IF(SUMPRODUCT(--($K$69:$K$118="&lt;=== choose from drop-down list"),OFFSET(D$69:D$118,3,0))&gt;0,"#VALUE!",SUMPRODUCT(--($K$69:$K$118="individual independent contractor"),OFFSET(D$69:D$118,3,0))+SUMPRODUCT(--($K$69:$K$118="furnished by subcontractor firm"),OFFSET(D$69:D$118,3,0)))</f>
        <v>0</v>
      </c>
      <c r="E19" s="137">
        <f t="shared" ca="1" si="10"/>
        <v>0</v>
      </c>
      <c r="F19" s="137">
        <f t="shared" ca="1" si="10"/>
        <v>0</v>
      </c>
      <c r="G19" s="137">
        <f t="shared" ca="1" si="10"/>
        <v>0</v>
      </c>
      <c r="H19" s="137">
        <f t="shared" ca="1" si="10"/>
        <v>0</v>
      </c>
      <c r="I19" s="137">
        <f t="shared" ca="1" si="10"/>
        <v>0</v>
      </c>
      <c r="J19" s="171"/>
      <c r="K19" s="137">
        <f t="shared" ref="K19:P19" ca="1" si="11">IF(SUMPRODUCT(--($K$69:$K$118="&lt;=== choose from drop-down list"),OFFSET(K$69:K$118,3,0))&gt;0,"#VALUE!",SUMPRODUCT(--($K$69:$K$118="individual independent contractor"),OFFSET(K$69:K$118,3,0))+SUMPRODUCT(--($K$69:$K$118="furnished by subcontractor firm"),OFFSET(K$69:K$118,3,0)))</f>
        <v>0</v>
      </c>
      <c r="L19" s="137">
        <f t="shared" ca="1" si="11"/>
        <v>0</v>
      </c>
      <c r="M19" s="137">
        <f t="shared" ca="1" si="11"/>
        <v>0</v>
      </c>
      <c r="N19" s="137">
        <f t="shared" ca="1" si="11"/>
        <v>0</v>
      </c>
      <c r="O19" s="137">
        <f t="shared" ca="1" si="11"/>
        <v>0</v>
      </c>
      <c r="P19" s="137">
        <f t="shared" ca="1" si="11"/>
        <v>0</v>
      </c>
      <c r="Q19" s="171"/>
      <c r="R19" s="137">
        <f ca="1">SUM(D19:Q19)</f>
        <v>0</v>
      </c>
    </row>
    <row r="20" spans="1:18" s="180" customFormat="1" x14ac:dyDescent="0.25">
      <c r="A20" s="783"/>
      <c r="B20" s="782"/>
      <c r="C20" s="179"/>
      <c r="D20" s="186"/>
      <c r="E20" s="187"/>
      <c r="F20" s="187"/>
      <c r="G20" s="187"/>
      <c r="H20" s="187"/>
      <c r="I20" s="188"/>
      <c r="J20" s="171"/>
      <c r="K20" s="186"/>
      <c r="L20" s="187"/>
      <c r="M20" s="187"/>
      <c r="N20" s="187"/>
      <c r="O20" s="187"/>
      <c r="P20" s="188"/>
      <c r="Q20" s="171"/>
      <c r="R20" s="153"/>
    </row>
    <row r="21" spans="1:18" x14ac:dyDescent="0.25">
      <c r="A21" s="178"/>
      <c r="B21" s="178" t="s">
        <v>9</v>
      </c>
      <c r="C21" s="179"/>
      <c r="D21" s="137">
        <f t="shared" ref="D21:I21" ca="1" si="12">+D15+D19</f>
        <v>0</v>
      </c>
      <c r="E21" s="137">
        <f t="shared" ca="1" si="12"/>
        <v>0</v>
      </c>
      <c r="F21" s="137">
        <f t="shared" ca="1" si="12"/>
        <v>0</v>
      </c>
      <c r="G21" s="137">
        <f t="shared" ca="1" si="12"/>
        <v>0</v>
      </c>
      <c r="H21" s="137">
        <f t="shared" ca="1" si="12"/>
        <v>0</v>
      </c>
      <c r="I21" s="137">
        <f t="shared" ca="1" si="12"/>
        <v>0</v>
      </c>
      <c r="J21" s="171"/>
      <c r="K21" s="137">
        <f t="shared" ref="K21:P21" ca="1" si="13">+K15+K19</f>
        <v>0</v>
      </c>
      <c r="L21" s="137">
        <f t="shared" ca="1" si="13"/>
        <v>0</v>
      </c>
      <c r="M21" s="137">
        <f t="shared" ca="1" si="13"/>
        <v>0</v>
      </c>
      <c r="N21" s="137">
        <f t="shared" ca="1" si="13"/>
        <v>0</v>
      </c>
      <c r="O21" s="137">
        <f t="shared" ca="1" si="13"/>
        <v>0</v>
      </c>
      <c r="P21" s="137">
        <f t="shared" ca="1" si="13"/>
        <v>0</v>
      </c>
      <c r="Q21" s="172"/>
      <c r="R21" s="137">
        <f ca="1">SUM(D21:Q21)</f>
        <v>0</v>
      </c>
    </row>
    <row r="22" spans="1:18" ht="15.6" x14ac:dyDescent="0.25">
      <c r="A22" s="178"/>
      <c r="B22" s="178" t="s">
        <v>29</v>
      </c>
      <c r="C22" s="179"/>
      <c r="D22" s="135"/>
      <c r="E22" s="135"/>
      <c r="F22" s="135"/>
      <c r="G22" s="135"/>
      <c r="H22" s="135"/>
      <c r="I22" s="135"/>
      <c r="J22" s="171"/>
      <c r="K22" s="135"/>
      <c r="L22" s="135"/>
      <c r="M22" s="135"/>
      <c r="N22" s="135"/>
      <c r="O22" s="135"/>
      <c r="P22" s="135"/>
      <c r="Q22" s="172"/>
      <c r="R22" s="138" t="e">
        <f ca="1">+R23/R21</f>
        <v>#DIV/0!</v>
      </c>
    </row>
    <row r="23" spans="1:18" x14ac:dyDescent="0.25">
      <c r="A23" s="178"/>
      <c r="B23" s="178" t="s">
        <v>10</v>
      </c>
      <c r="C23" s="179"/>
      <c r="D23" s="137">
        <f t="shared" ref="D23:I23" ca="1" si="14">+D22*D21</f>
        <v>0</v>
      </c>
      <c r="E23" s="137">
        <f t="shared" ca="1" si="14"/>
        <v>0</v>
      </c>
      <c r="F23" s="137">
        <f t="shared" ca="1" si="14"/>
        <v>0</v>
      </c>
      <c r="G23" s="137">
        <f t="shared" ca="1" si="14"/>
        <v>0</v>
      </c>
      <c r="H23" s="137">
        <f t="shared" ca="1" si="14"/>
        <v>0</v>
      </c>
      <c r="I23" s="137">
        <f t="shared" ca="1" si="14"/>
        <v>0</v>
      </c>
      <c r="J23" s="171"/>
      <c r="K23" s="137">
        <f t="shared" ref="K23:P23" ca="1" si="15">+K22*K21</f>
        <v>0</v>
      </c>
      <c r="L23" s="137">
        <f t="shared" ca="1" si="15"/>
        <v>0</v>
      </c>
      <c r="M23" s="137">
        <f t="shared" ca="1" si="15"/>
        <v>0</v>
      </c>
      <c r="N23" s="137">
        <f t="shared" ca="1" si="15"/>
        <v>0</v>
      </c>
      <c r="O23" s="137">
        <f t="shared" ca="1" si="15"/>
        <v>0</v>
      </c>
      <c r="P23" s="137">
        <f t="shared" ca="1" si="15"/>
        <v>0</v>
      </c>
      <c r="Q23" s="172"/>
      <c r="R23" s="137">
        <f ca="1">SUM(D23:Q23)</f>
        <v>0</v>
      </c>
    </row>
    <row r="24" spans="1:18" x14ac:dyDescent="0.25">
      <c r="A24" s="178"/>
      <c r="B24" s="189" t="s">
        <v>173</v>
      </c>
      <c r="C24" s="179"/>
      <c r="D24" s="137">
        <f t="shared" ref="D24:I24" ca="1" si="16">+D21+D23</f>
        <v>0</v>
      </c>
      <c r="E24" s="137">
        <f t="shared" ca="1" si="16"/>
        <v>0</v>
      </c>
      <c r="F24" s="137">
        <f t="shared" ca="1" si="16"/>
        <v>0</v>
      </c>
      <c r="G24" s="137">
        <f t="shared" ca="1" si="16"/>
        <v>0</v>
      </c>
      <c r="H24" s="137">
        <f t="shared" ca="1" si="16"/>
        <v>0</v>
      </c>
      <c r="I24" s="137">
        <f t="shared" ca="1" si="16"/>
        <v>0</v>
      </c>
      <c r="J24" s="171"/>
      <c r="K24" s="137">
        <f t="shared" ref="K24:P24" ca="1" si="17">+K21+K23</f>
        <v>0</v>
      </c>
      <c r="L24" s="137">
        <f t="shared" ca="1" si="17"/>
        <v>0</v>
      </c>
      <c r="M24" s="137">
        <f t="shared" ca="1" si="17"/>
        <v>0</v>
      </c>
      <c r="N24" s="137">
        <f t="shared" ca="1" si="17"/>
        <v>0</v>
      </c>
      <c r="O24" s="137">
        <f t="shared" ca="1" si="17"/>
        <v>0</v>
      </c>
      <c r="P24" s="137">
        <f t="shared" ca="1" si="17"/>
        <v>0</v>
      </c>
      <c r="Q24" s="172"/>
      <c r="R24" s="137">
        <f ca="1">+R21+R23</f>
        <v>0</v>
      </c>
    </row>
    <row r="25" spans="1:18" ht="21" customHeight="1" x14ac:dyDescent="0.25">
      <c r="A25" s="766" t="s">
        <v>11</v>
      </c>
      <c r="B25" s="767"/>
      <c r="C25" s="179"/>
      <c r="D25" s="168"/>
      <c r="E25" s="169"/>
      <c r="F25" s="169"/>
      <c r="G25" s="169"/>
      <c r="H25" s="169"/>
      <c r="I25" s="170"/>
      <c r="J25" s="171"/>
      <c r="K25" s="168"/>
      <c r="L25" s="169"/>
      <c r="M25" s="169"/>
      <c r="N25" s="169"/>
      <c r="O25" s="169"/>
      <c r="P25" s="170"/>
      <c r="Q25" s="172"/>
      <c r="R25" s="173"/>
    </row>
    <row r="26" spans="1:18" ht="40.950000000000003" customHeight="1" x14ac:dyDescent="0.25">
      <c r="A26" s="781" t="s">
        <v>171</v>
      </c>
      <c r="B26" s="782"/>
      <c r="C26" s="179"/>
      <c r="D26" s="181"/>
      <c r="E26" s="182"/>
      <c r="F26" s="182"/>
      <c r="G26" s="182"/>
      <c r="H26" s="182"/>
      <c r="I26" s="183"/>
      <c r="J26" s="171"/>
      <c r="K26" s="181"/>
      <c r="L26" s="182"/>
      <c r="M26" s="182"/>
      <c r="N26" s="182"/>
      <c r="O26" s="182"/>
      <c r="P26" s="183"/>
      <c r="Q26" s="172"/>
      <c r="R26" s="177"/>
    </row>
    <row r="27" spans="1:18" x14ac:dyDescent="0.25">
      <c r="A27" s="178"/>
      <c r="B27" s="178" t="s">
        <v>7</v>
      </c>
      <c r="C27" s="121"/>
      <c r="D27" s="136">
        <f t="shared" ref="D27:I27" ca="1" si="18">IF(SUMPRODUCT(--($K$122:$K$166="&lt;=== choose from drop-down list"),OFFSET(D$122:D$166,3,0))&gt;0,"#VALUE!",SUMPRODUCT(--($K$122:$K$166="employee of Anchor"),OFFSET(D$122:D$166,2,0)))</f>
        <v>0</v>
      </c>
      <c r="E27" s="136">
        <f t="shared" ca="1" si="18"/>
        <v>0</v>
      </c>
      <c r="F27" s="136">
        <f t="shared" ca="1" si="18"/>
        <v>0</v>
      </c>
      <c r="G27" s="136">
        <f t="shared" ca="1" si="18"/>
        <v>0</v>
      </c>
      <c r="H27" s="136">
        <f t="shared" ca="1" si="18"/>
        <v>0</v>
      </c>
      <c r="I27" s="136">
        <f t="shared" ca="1" si="18"/>
        <v>0</v>
      </c>
      <c r="J27" s="171"/>
      <c r="K27" s="136">
        <f t="shared" ref="K27:P27" ca="1" si="19">IF(SUMPRODUCT(--($K$122:$K$166="&lt;=== choose from drop-down list"),OFFSET(K$122:K$166,3,0))&gt;0,"#VALUE!",SUMPRODUCT(--($K$122:$K$166="employee of Anchor"),OFFSET(K$122:K$166,2,0)))</f>
        <v>0</v>
      </c>
      <c r="L27" s="136">
        <f t="shared" ca="1" si="19"/>
        <v>0</v>
      </c>
      <c r="M27" s="136">
        <f t="shared" ca="1" si="19"/>
        <v>0</v>
      </c>
      <c r="N27" s="136">
        <f t="shared" ca="1" si="19"/>
        <v>0</v>
      </c>
      <c r="O27" s="136">
        <f t="shared" ca="1" si="19"/>
        <v>0</v>
      </c>
      <c r="P27" s="136">
        <f t="shared" ca="1" si="19"/>
        <v>0</v>
      </c>
      <c r="Q27" s="172"/>
      <c r="R27" s="136">
        <f ca="1">SUM(D27:Q27)</f>
        <v>0</v>
      </c>
    </row>
    <row r="28" spans="1:18" x14ac:dyDescent="0.25">
      <c r="A28" s="178"/>
      <c r="B28" s="178" t="s">
        <v>8</v>
      </c>
      <c r="C28" s="121"/>
      <c r="D28" s="137" t="e">
        <f ca="1">+D29/D27</f>
        <v>#DIV/0!</v>
      </c>
      <c r="E28" s="137" t="e">
        <f t="shared" ref="E28:P28" ca="1" si="20">+E29/E27</f>
        <v>#DIV/0!</v>
      </c>
      <c r="F28" s="137" t="e">
        <f t="shared" ca="1" si="20"/>
        <v>#DIV/0!</v>
      </c>
      <c r="G28" s="137" t="e">
        <f t="shared" ca="1" si="20"/>
        <v>#DIV/0!</v>
      </c>
      <c r="H28" s="137" t="e">
        <f t="shared" ca="1" si="20"/>
        <v>#DIV/0!</v>
      </c>
      <c r="I28" s="137" t="e">
        <f t="shared" ca="1" si="20"/>
        <v>#DIV/0!</v>
      </c>
      <c r="J28" s="171"/>
      <c r="K28" s="137" t="e">
        <f t="shared" ca="1" si="20"/>
        <v>#DIV/0!</v>
      </c>
      <c r="L28" s="137" t="e">
        <f t="shared" ca="1" si="20"/>
        <v>#DIV/0!</v>
      </c>
      <c r="M28" s="137" t="e">
        <f t="shared" ca="1" si="20"/>
        <v>#DIV/0!</v>
      </c>
      <c r="N28" s="137" t="e">
        <f t="shared" ca="1" si="20"/>
        <v>#DIV/0!</v>
      </c>
      <c r="O28" s="137" t="e">
        <f t="shared" ca="1" si="20"/>
        <v>#DIV/0!</v>
      </c>
      <c r="P28" s="137" t="e">
        <f t="shared" ca="1" si="20"/>
        <v>#DIV/0!</v>
      </c>
      <c r="Q28" s="172"/>
      <c r="R28" s="137" t="e">
        <f ca="1">+R29/R27</f>
        <v>#DIV/0!</v>
      </c>
    </row>
    <row r="29" spans="1:18" ht="15.6" x14ac:dyDescent="0.25">
      <c r="A29" s="178"/>
      <c r="B29" s="178" t="s">
        <v>21</v>
      </c>
      <c r="C29" s="121"/>
      <c r="D29" s="137">
        <f t="shared" ref="D29:I29" ca="1" si="21">IF(SUMPRODUCT(--($K$122:$K$166="&lt;=== choose from drop-down list"),OFFSET(D$122:D$166,3,0))&gt;0,"#VALUE!",SUMPRODUCT(--($K$122:$K$166="employee of Anchor"),OFFSET(D$122:D$166,3,0)))</f>
        <v>0</v>
      </c>
      <c r="E29" s="137">
        <f t="shared" ca="1" si="21"/>
        <v>0</v>
      </c>
      <c r="F29" s="137">
        <f t="shared" ca="1" si="21"/>
        <v>0</v>
      </c>
      <c r="G29" s="137">
        <f t="shared" ca="1" si="21"/>
        <v>0</v>
      </c>
      <c r="H29" s="137">
        <f t="shared" ca="1" si="21"/>
        <v>0</v>
      </c>
      <c r="I29" s="137">
        <f t="shared" ca="1" si="21"/>
        <v>0</v>
      </c>
      <c r="J29" s="171"/>
      <c r="K29" s="137">
        <f t="shared" ref="K29:P29" ca="1" si="22">IF(SUMPRODUCT(--($K$122:$K$166="&lt;=== choose from drop-down list"),OFFSET(K$122:K$166,3,0))&gt;0,"#VALUE!",SUMPRODUCT(--($K$122:$K$166="employee of Anchor"),OFFSET(K$122:K$166,3,0)))</f>
        <v>0</v>
      </c>
      <c r="L29" s="137">
        <f t="shared" ca="1" si="22"/>
        <v>0</v>
      </c>
      <c r="M29" s="137">
        <f t="shared" ca="1" si="22"/>
        <v>0</v>
      </c>
      <c r="N29" s="137">
        <f t="shared" ca="1" si="22"/>
        <v>0</v>
      </c>
      <c r="O29" s="137">
        <f t="shared" ca="1" si="22"/>
        <v>0</v>
      </c>
      <c r="P29" s="137">
        <f t="shared" ca="1" si="22"/>
        <v>0</v>
      </c>
      <c r="Q29" s="172"/>
      <c r="R29" s="137">
        <f ca="1">SUM(D29:Q29)</f>
        <v>0</v>
      </c>
    </row>
    <row r="30" spans="1:18" ht="15.6" x14ac:dyDescent="0.25">
      <c r="A30" s="178"/>
      <c r="B30" s="178" t="s">
        <v>28</v>
      </c>
      <c r="C30" s="121"/>
      <c r="D30" s="135"/>
      <c r="E30" s="135"/>
      <c r="F30" s="135"/>
      <c r="G30" s="135"/>
      <c r="H30" s="135"/>
      <c r="I30" s="135"/>
      <c r="J30" s="171"/>
      <c r="K30" s="135"/>
      <c r="L30" s="135"/>
      <c r="M30" s="135"/>
      <c r="N30" s="135"/>
      <c r="O30" s="135"/>
      <c r="P30" s="135"/>
      <c r="Q30" s="172"/>
      <c r="R30" s="138" t="e">
        <f ca="1">+R37/R29-1</f>
        <v>#DIV/0!</v>
      </c>
    </row>
    <row r="31" spans="1:18" s="180" customFormat="1" x14ac:dyDescent="0.25">
      <c r="A31" s="178"/>
      <c r="B31" s="178" t="s">
        <v>134</v>
      </c>
      <c r="C31" s="179"/>
      <c r="D31" s="137">
        <f t="shared" ref="D31:P31" ca="1" si="23">+D29*(1+D30)</f>
        <v>0</v>
      </c>
      <c r="E31" s="137">
        <f t="shared" ca="1" si="23"/>
        <v>0</v>
      </c>
      <c r="F31" s="137">
        <f t="shared" ca="1" si="23"/>
        <v>0</v>
      </c>
      <c r="G31" s="137">
        <f t="shared" ca="1" si="23"/>
        <v>0</v>
      </c>
      <c r="H31" s="137">
        <f t="shared" ca="1" si="23"/>
        <v>0</v>
      </c>
      <c r="I31" s="137">
        <f t="shared" ca="1" si="23"/>
        <v>0</v>
      </c>
      <c r="J31" s="171"/>
      <c r="K31" s="137">
        <f t="shared" ca="1" si="23"/>
        <v>0</v>
      </c>
      <c r="L31" s="137">
        <f t="shared" ca="1" si="23"/>
        <v>0</v>
      </c>
      <c r="M31" s="137">
        <f t="shared" ca="1" si="23"/>
        <v>0</v>
      </c>
      <c r="N31" s="137">
        <f t="shared" ca="1" si="23"/>
        <v>0</v>
      </c>
      <c r="O31" s="137">
        <f t="shared" ca="1" si="23"/>
        <v>0</v>
      </c>
      <c r="P31" s="137">
        <f t="shared" ca="1" si="23"/>
        <v>0</v>
      </c>
      <c r="Q31" s="171"/>
      <c r="R31" s="137">
        <f ca="1">SUM(D31:Q31)</f>
        <v>0</v>
      </c>
    </row>
    <row r="32" spans="1:18" s="180" customFormat="1" ht="40.950000000000003" customHeight="1" x14ac:dyDescent="0.25">
      <c r="A32" s="781" t="s">
        <v>172</v>
      </c>
      <c r="B32" s="782"/>
      <c r="C32" s="179"/>
      <c r="D32" s="181"/>
      <c r="E32" s="182"/>
      <c r="F32" s="182"/>
      <c r="G32" s="182"/>
      <c r="H32" s="182"/>
      <c r="I32" s="183"/>
      <c r="J32" s="171"/>
      <c r="K32" s="181"/>
      <c r="L32" s="182"/>
      <c r="M32" s="182"/>
      <c r="N32" s="182"/>
      <c r="O32" s="182"/>
      <c r="P32" s="183"/>
      <c r="Q32" s="171"/>
      <c r="R32" s="152"/>
    </row>
    <row r="33" spans="1:18" s="180" customFormat="1" x14ac:dyDescent="0.25">
      <c r="A33" s="184"/>
      <c r="B33" s="178" t="s">
        <v>7</v>
      </c>
      <c r="C33" s="179"/>
      <c r="D33" s="185">
        <f t="shared" ref="D33:I33" ca="1" si="24">IF(SUMPRODUCT(--($K$122:$K$166="&lt;=== choose from drop-down list"),OFFSET(D$122:D$166,3,0))&gt;0,"#VALUE!",SUMPRODUCT(--($K$122:$K$166="individual independent contractor"),OFFSET(D$122:D$166,2,0))+SUMPRODUCT(--($K$122:$K$166="furnished by subcontractor firm"),OFFSET(D$122:D$166,2,0)))</f>
        <v>0</v>
      </c>
      <c r="E33" s="185">
        <f t="shared" ca="1" si="24"/>
        <v>0</v>
      </c>
      <c r="F33" s="185">
        <f t="shared" ca="1" si="24"/>
        <v>0</v>
      </c>
      <c r="G33" s="185">
        <f t="shared" ca="1" si="24"/>
        <v>0</v>
      </c>
      <c r="H33" s="185">
        <f t="shared" ca="1" si="24"/>
        <v>0</v>
      </c>
      <c r="I33" s="185">
        <f t="shared" ca="1" si="24"/>
        <v>0</v>
      </c>
      <c r="J33" s="171"/>
      <c r="K33" s="185">
        <f t="shared" ref="K33:P33" ca="1" si="25">IF(SUMPRODUCT(--($K$122:$K$166="&lt;=== choose from drop-down list"),OFFSET(K$122:K$166,3,0))&gt;0,"#VALUE!",SUMPRODUCT(--($K$122:$K$166="individual independent contractor"),OFFSET(K$122:K$166,2,0))+SUMPRODUCT(--($K$122:$K$166="furnished by subcontractor firm"),OFFSET(K$122:K$166,2,0)))</f>
        <v>0</v>
      </c>
      <c r="L33" s="185">
        <f t="shared" ca="1" si="25"/>
        <v>0</v>
      </c>
      <c r="M33" s="185">
        <f t="shared" ca="1" si="25"/>
        <v>0</v>
      </c>
      <c r="N33" s="185">
        <f t="shared" ca="1" si="25"/>
        <v>0</v>
      </c>
      <c r="O33" s="185">
        <f t="shared" ca="1" si="25"/>
        <v>0</v>
      </c>
      <c r="P33" s="185">
        <f t="shared" ca="1" si="25"/>
        <v>0</v>
      </c>
      <c r="Q33" s="171"/>
      <c r="R33" s="136">
        <f ca="1">SUM(D33:Q33)</f>
        <v>0</v>
      </c>
    </row>
    <row r="34" spans="1:18" s="180" customFormat="1" x14ac:dyDescent="0.25">
      <c r="A34" s="184"/>
      <c r="B34" s="178" t="s">
        <v>8</v>
      </c>
      <c r="C34" s="179"/>
      <c r="D34" s="137" t="e">
        <f t="shared" ref="D34:P34" ca="1" si="26">+D35/D33</f>
        <v>#DIV/0!</v>
      </c>
      <c r="E34" s="137" t="e">
        <f t="shared" ca="1" si="26"/>
        <v>#DIV/0!</v>
      </c>
      <c r="F34" s="137" t="e">
        <f t="shared" ca="1" si="26"/>
        <v>#DIV/0!</v>
      </c>
      <c r="G34" s="137" t="e">
        <f t="shared" ca="1" si="26"/>
        <v>#DIV/0!</v>
      </c>
      <c r="H34" s="137" t="e">
        <f t="shared" ca="1" si="26"/>
        <v>#DIV/0!</v>
      </c>
      <c r="I34" s="137" t="e">
        <f t="shared" ca="1" si="26"/>
        <v>#DIV/0!</v>
      </c>
      <c r="J34" s="171"/>
      <c r="K34" s="137" t="e">
        <f t="shared" ca="1" si="26"/>
        <v>#DIV/0!</v>
      </c>
      <c r="L34" s="137" t="e">
        <f t="shared" ca="1" si="26"/>
        <v>#DIV/0!</v>
      </c>
      <c r="M34" s="137" t="e">
        <f t="shared" ca="1" si="26"/>
        <v>#DIV/0!</v>
      </c>
      <c r="N34" s="137" t="e">
        <f t="shared" ca="1" si="26"/>
        <v>#DIV/0!</v>
      </c>
      <c r="O34" s="137" t="e">
        <f t="shared" ca="1" si="26"/>
        <v>#DIV/0!</v>
      </c>
      <c r="P34" s="137" t="e">
        <f t="shared" ca="1" si="26"/>
        <v>#DIV/0!</v>
      </c>
      <c r="Q34" s="171"/>
      <c r="R34" s="137" t="e">
        <f t="shared" ref="R34" ca="1" si="27">+R35/R33</f>
        <v>#DIV/0!</v>
      </c>
    </row>
    <row r="35" spans="1:18" s="180" customFormat="1" ht="15.6" x14ac:dyDescent="0.25">
      <c r="A35" s="178"/>
      <c r="B35" s="178" t="s">
        <v>21</v>
      </c>
      <c r="C35" s="179"/>
      <c r="D35" s="137">
        <f t="shared" ref="D35:I35" ca="1" si="28">IF(SUMPRODUCT(--($K$122:$K$166="&lt;=== choose from drop-down list"),OFFSET(D$122:D$166,3,0))&gt;0,"#VALUE!",SUMPRODUCT(--($K$122:$K$166="individual independent contractor"),OFFSET(D$122:D$166,3,0))+SUMPRODUCT(--($K$122:$K$166="furnished by subcontractor firm"),OFFSET(D$122:D$166,3,0)))</f>
        <v>0</v>
      </c>
      <c r="E35" s="137">
        <f t="shared" ca="1" si="28"/>
        <v>0</v>
      </c>
      <c r="F35" s="137">
        <f t="shared" ca="1" si="28"/>
        <v>0</v>
      </c>
      <c r="G35" s="137">
        <f t="shared" ca="1" si="28"/>
        <v>0</v>
      </c>
      <c r="H35" s="137">
        <f t="shared" ca="1" si="28"/>
        <v>0</v>
      </c>
      <c r="I35" s="137">
        <f t="shared" ca="1" si="28"/>
        <v>0</v>
      </c>
      <c r="J35" s="171"/>
      <c r="K35" s="137">
        <f t="shared" ref="K35:P35" ca="1" si="29">IF(SUMPRODUCT(--($K$122:$K$166="&lt;=== choose from drop-down list"),OFFSET(K$122:K$166,3,0))&gt;0,"#VALUE!",SUMPRODUCT(--($K$122:$K$166="individual independent contractor"),OFFSET(K$122:K$166,3,0))+SUMPRODUCT(--($K$122:$K$166="furnished by subcontractor firm"),OFFSET(K$122:K$166,3,0)))</f>
        <v>0</v>
      </c>
      <c r="L35" s="137">
        <f t="shared" ca="1" si="29"/>
        <v>0</v>
      </c>
      <c r="M35" s="137">
        <f t="shared" ca="1" si="29"/>
        <v>0</v>
      </c>
      <c r="N35" s="137">
        <f t="shared" ca="1" si="29"/>
        <v>0</v>
      </c>
      <c r="O35" s="137">
        <f t="shared" ca="1" si="29"/>
        <v>0</v>
      </c>
      <c r="P35" s="137">
        <f t="shared" ca="1" si="29"/>
        <v>0</v>
      </c>
      <c r="Q35" s="171"/>
      <c r="R35" s="137">
        <f ca="1">SUM(D35:Q35)</f>
        <v>0</v>
      </c>
    </row>
    <row r="36" spans="1:18" s="180" customFormat="1" x14ac:dyDescent="0.25">
      <c r="A36" s="783"/>
      <c r="B36" s="782"/>
      <c r="C36" s="179"/>
      <c r="D36" s="181"/>
      <c r="E36" s="182"/>
      <c r="F36" s="182"/>
      <c r="G36" s="182"/>
      <c r="H36" s="182"/>
      <c r="I36" s="183"/>
      <c r="J36" s="171"/>
      <c r="K36" s="181"/>
      <c r="L36" s="182"/>
      <c r="M36" s="182"/>
      <c r="N36" s="182"/>
      <c r="O36" s="182"/>
      <c r="P36" s="183"/>
      <c r="Q36" s="171"/>
      <c r="R36" s="152"/>
    </row>
    <row r="37" spans="1:18" x14ac:dyDescent="0.25">
      <c r="A37" s="178"/>
      <c r="B37" s="178" t="s">
        <v>9</v>
      </c>
      <c r="C37" s="121"/>
      <c r="D37" s="137">
        <f t="shared" ref="D37:I37" ca="1" si="30">+D31+D35</f>
        <v>0</v>
      </c>
      <c r="E37" s="137">
        <f t="shared" ca="1" si="30"/>
        <v>0</v>
      </c>
      <c r="F37" s="137">
        <f t="shared" ca="1" si="30"/>
        <v>0</v>
      </c>
      <c r="G37" s="137">
        <f t="shared" ca="1" si="30"/>
        <v>0</v>
      </c>
      <c r="H37" s="137">
        <f t="shared" ca="1" si="30"/>
        <v>0</v>
      </c>
      <c r="I37" s="137">
        <f t="shared" ca="1" si="30"/>
        <v>0</v>
      </c>
      <c r="J37" s="171"/>
      <c r="K37" s="137">
        <f t="shared" ref="K37:P37" ca="1" si="31">+K31+K35</f>
        <v>0</v>
      </c>
      <c r="L37" s="137">
        <f t="shared" ca="1" si="31"/>
        <v>0</v>
      </c>
      <c r="M37" s="137">
        <f t="shared" ca="1" si="31"/>
        <v>0</v>
      </c>
      <c r="N37" s="137">
        <f t="shared" ca="1" si="31"/>
        <v>0</v>
      </c>
      <c r="O37" s="137">
        <f t="shared" ca="1" si="31"/>
        <v>0</v>
      </c>
      <c r="P37" s="137">
        <f t="shared" ca="1" si="31"/>
        <v>0</v>
      </c>
      <c r="Q37" s="172"/>
      <c r="R37" s="137">
        <f ca="1">SUM(D37:Q37)</f>
        <v>0</v>
      </c>
    </row>
    <row r="38" spans="1:18" ht="15.6" x14ac:dyDescent="0.25">
      <c r="A38" s="178"/>
      <c r="B38" s="178" t="s">
        <v>29</v>
      </c>
      <c r="C38" s="121"/>
      <c r="D38" s="135"/>
      <c r="E38" s="135"/>
      <c r="F38" s="135"/>
      <c r="G38" s="135"/>
      <c r="H38" s="135"/>
      <c r="I38" s="135"/>
      <c r="J38" s="171"/>
      <c r="K38" s="135"/>
      <c r="L38" s="135"/>
      <c r="M38" s="135"/>
      <c r="N38" s="135"/>
      <c r="O38" s="135"/>
      <c r="P38" s="135"/>
      <c r="Q38" s="172"/>
      <c r="R38" s="138" t="e">
        <f ca="1">+R39/R37</f>
        <v>#DIV/0!</v>
      </c>
    </row>
    <row r="39" spans="1:18" x14ac:dyDescent="0.25">
      <c r="A39" s="178"/>
      <c r="B39" s="178" t="s">
        <v>10</v>
      </c>
      <c r="C39" s="121"/>
      <c r="D39" s="137">
        <f t="shared" ref="D39:I39" ca="1" si="32">+D38*D37</f>
        <v>0</v>
      </c>
      <c r="E39" s="137">
        <f t="shared" ca="1" si="32"/>
        <v>0</v>
      </c>
      <c r="F39" s="137">
        <f t="shared" ca="1" si="32"/>
        <v>0</v>
      </c>
      <c r="G39" s="137">
        <f t="shared" ca="1" si="32"/>
        <v>0</v>
      </c>
      <c r="H39" s="137">
        <f t="shared" ca="1" si="32"/>
        <v>0</v>
      </c>
      <c r="I39" s="137">
        <f t="shared" ca="1" si="32"/>
        <v>0</v>
      </c>
      <c r="J39" s="171"/>
      <c r="K39" s="137">
        <f t="shared" ref="K39:P39" ca="1" si="33">+K38*K37</f>
        <v>0</v>
      </c>
      <c r="L39" s="137">
        <f t="shared" ca="1" si="33"/>
        <v>0</v>
      </c>
      <c r="M39" s="137">
        <f t="shared" ca="1" si="33"/>
        <v>0</v>
      </c>
      <c r="N39" s="137">
        <f t="shared" ca="1" si="33"/>
        <v>0</v>
      </c>
      <c r="O39" s="137">
        <f t="shared" ca="1" si="33"/>
        <v>0</v>
      </c>
      <c r="P39" s="137">
        <f t="shared" ca="1" si="33"/>
        <v>0</v>
      </c>
      <c r="Q39" s="172"/>
      <c r="R39" s="137">
        <f ca="1">SUM(D39:Q39)</f>
        <v>0</v>
      </c>
    </row>
    <row r="40" spans="1:18" x14ac:dyDescent="0.25">
      <c r="A40" s="178"/>
      <c r="B40" s="189" t="s">
        <v>174</v>
      </c>
      <c r="C40" s="121"/>
      <c r="D40" s="137">
        <f t="shared" ref="D40:I40" ca="1" si="34">+D37+D39</f>
        <v>0</v>
      </c>
      <c r="E40" s="137">
        <f t="shared" ca="1" si="34"/>
        <v>0</v>
      </c>
      <c r="F40" s="137">
        <f t="shared" ca="1" si="34"/>
        <v>0</v>
      </c>
      <c r="G40" s="137">
        <f t="shared" ca="1" si="34"/>
        <v>0</v>
      </c>
      <c r="H40" s="137">
        <f t="shared" ca="1" si="34"/>
        <v>0</v>
      </c>
      <c r="I40" s="137">
        <f t="shared" ca="1" si="34"/>
        <v>0</v>
      </c>
      <c r="J40" s="171"/>
      <c r="K40" s="137">
        <f t="shared" ref="K40:P40" ca="1" si="35">+K37+K39</f>
        <v>0</v>
      </c>
      <c r="L40" s="137">
        <f t="shared" ca="1" si="35"/>
        <v>0</v>
      </c>
      <c r="M40" s="137">
        <f t="shared" ca="1" si="35"/>
        <v>0</v>
      </c>
      <c r="N40" s="137">
        <f t="shared" ca="1" si="35"/>
        <v>0</v>
      </c>
      <c r="O40" s="137">
        <f t="shared" ca="1" si="35"/>
        <v>0</v>
      </c>
      <c r="P40" s="137">
        <f t="shared" ca="1" si="35"/>
        <v>0</v>
      </c>
      <c r="Q40" s="172"/>
      <c r="R40" s="137">
        <f ca="1">+R37+R39</f>
        <v>0</v>
      </c>
    </row>
    <row r="41" spans="1:18" ht="19.2" customHeight="1" x14ac:dyDescent="0.25">
      <c r="A41" s="766" t="s">
        <v>12</v>
      </c>
      <c r="B41" s="767"/>
      <c r="C41" s="121"/>
      <c r="D41" s="168"/>
      <c r="E41" s="169"/>
      <c r="F41" s="169"/>
      <c r="G41" s="169"/>
      <c r="H41" s="169"/>
      <c r="I41" s="170"/>
      <c r="J41" s="171"/>
      <c r="K41" s="168"/>
      <c r="L41" s="169"/>
      <c r="M41" s="169"/>
      <c r="N41" s="169"/>
      <c r="O41" s="169"/>
      <c r="P41" s="170"/>
      <c r="Q41" s="172"/>
      <c r="R41" s="173"/>
    </row>
    <row r="42" spans="1:18" ht="45.6" customHeight="1" x14ac:dyDescent="0.25">
      <c r="A42" s="781" t="s">
        <v>169</v>
      </c>
      <c r="B42" s="782"/>
      <c r="C42" s="121"/>
      <c r="D42" s="174"/>
      <c r="E42" s="175"/>
      <c r="F42" s="175"/>
      <c r="G42" s="175"/>
      <c r="H42" s="175"/>
      <c r="I42" s="176"/>
      <c r="J42" s="171"/>
      <c r="K42" s="174"/>
      <c r="L42" s="175"/>
      <c r="M42" s="175"/>
      <c r="N42" s="175"/>
      <c r="O42" s="175"/>
      <c r="P42" s="176"/>
      <c r="Q42" s="172"/>
      <c r="R42" s="177"/>
    </row>
    <row r="43" spans="1:18" x14ac:dyDescent="0.25">
      <c r="A43" s="178"/>
      <c r="B43" s="178" t="s">
        <v>7</v>
      </c>
      <c r="C43" s="121"/>
      <c r="D43" s="142">
        <f t="shared" ref="D43:I43" ca="1" si="36">IF(SUMPRODUCT(--($K$170:$K$219="&lt;=== choose from drop-down list"),OFFSET(D$170:D$219,3,0))&gt;0,"#VALUE!",SUMPRODUCT(--($K$170:$K$219="employee of Anchor"),OFFSET(D$170:D$219,2,0)))</f>
        <v>0</v>
      </c>
      <c r="E43" s="142">
        <f t="shared" ca="1" si="36"/>
        <v>0</v>
      </c>
      <c r="F43" s="142">
        <f t="shared" ca="1" si="36"/>
        <v>0</v>
      </c>
      <c r="G43" s="142">
        <f t="shared" ca="1" si="36"/>
        <v>0</v>
      </c>
      <c r="H43" s="142">
        <f t="shared" ca="1" si="36"/>
        <v>0</v>
      </c>
      <c r="I43" s="142">
        <f t="shared" ca="1" si="36"/>
        <v>0</v>
      </c>
      <c r="J43" s="171"/>
      <c r="K43" s="142">
        <f t="shared" ref="K43:P43" ca="1" si="37">IF(SUMPRODUCT(--($K$170:$K$219="&lt;=== choose from drop-down list"),OFFSET(K$170:K$219,3,0))&gt;0,"#VALUE!",SUMPRODUCT(--($K$170:$K$219="employee of Anchor"),OFFSET(K$170:K$219,2,0)))</f>
        <v>0</v>
      </c>
      <c r="L43" s="142">
        <f t="shared" ca="1" si="37"/>
        <v>0</v>
      </c>
      <c r="M43" s="142">
        <f t="shared" ca="1" si="37"/>
        <v>0</v>
      </c>
      <c r="N43" s="142">
        <f t="shared" ca="1" si="37"/>
        <v>0</v>
      </c>
      <c r="O43" s="142">
        <f t="shared" ca="1" si="37"/>
        <v>0</v>
      </c>
      <c r="P43" s="142">
        <f t="shared" ca="1" si="37"/>
        <v>0</v>
      </c>
      <c r="Q43" s="172"/>
      <c r="R43" s="142">
        <f ca="1">SUM(D43:Q43)</f>
        <v>0</v>
      </c>
    </row>
    <row r="44" spans="1:18" x14ac:dyDescent="0.25">
      <c r="A44" s="178"/>
      <c r="B44" s="178" t="s">
        <v>8</v>
      </c>
      <c r="C44" s="121"/>
      <c r="D44" s="137" t="e">
        <f ca="1">+D45/D43</f>
        <v>#DIV/0!</v>
      </c>
      <c r="E44" s="137" t="e">
        <f t="shared" ref="E44:P44" ca="1" si="38">+E45/E43</f>
        <v>#DIV/0!</v>
      </c>
      <c r="F44" s="137" t="e">
        <f t="shared" ca="1" si="38"/>
        <v>#DIV/0!</v>
      </c>
      <c r="G44" s="137" t="e">
        <f t="shared" ca="1" si="38"/>
        <v>#DIV/0!</v>
      </c>
      <c r="H44" s="137" t="e">
        <f t="shared" ca="1" si="38"/>
        <v>#DIV/0!</v>
      </c>
      <c r="I44" s="137" t="e">
        <f t="shared" ca="1" si="38"/>
        <v>#DIV/0!</v>
      </c>
      <c r="J44" s="171"/>
      <c r="K44" s="137" t="e">
        <f t="shared" ca="1" si="38"/>
        <v>#DIV/0!</v>
      </c>
      <c r="L44" s="137" t="e">
        <f t="shared" ca="1" si="38"/>
        <v>#DIV/0!</v>
      </c>
      <c r="M44" s="137" t="e">
        <f t="shared" ca="1" si="38"/>
        <v>#DIV/0!</v>
      </c>
      <c r="N44" s="137" t="e">
        <f t="shared" ca="1" si="38"/>
        <v>#DIV/0!</v>
      </c>
      <c r="O44" s="137" t="e">
        <f t="shared" ca="1" si="38"/>
        <v>#DIV/0!</v>
      </c>
      <c r="P44" s="137" t="e">
        <f t="shared" ca="1" si="38"/>
        <v>#DIV/0!</v>
      </c>
      <c r="Q44" s="172"/>
      <c r="R44" s="137" t="e">
        <f ca="1">+R45/R43</f>
        <v>#DIV/0!</v>
      </c>
    </row>
    <row r="45" spans="1:18" ht="15.6" x14ac:dyDescent="0.25">
      <c r="A45" s="178"/>
      <c r="B45" s="178" t="s">
        <v>21</v>
      </c>
      <c r="C45" s="121"/>
      <c r="D45" s="137">
        <f t="shared" ref="D45:I45" ca="1" si="39">IF(SUMPRODUCT(--($K$170:$K$219="&lt;=== choose from drop-down list"),OFFSET(D$170:D$219,3,0))&gt;0,"#VALUE!",SUMPRODUCT(--($K$170:$K$219="employee of Anchor"),OFFSET(D$170:D$219,3,0)))</f>
        <v>0</v>
      </c>
      <c r="E45" s="137">
        <f t="shared" ca="1" si="39"/>
        <v>0</v>
      </c>
      <c r="F45" s="137">
        <f t="shared" ca="1" si="39"/>
        <v>0</v>
      </c>
      <c r="G45" s="137">
        <f t="shared" ca="1" si="39"/>
        <v>0</v>
      </c>
      <c r="H45" s="137">
        <f t="shared" ca="1" si="39"/>
        <v>0</v>
      </c>
      <c r="I45" s="137">
        <f t="shared" ca="1" si="39"/>
        <v>0</v>
      </c>
      <c r="J45" s="171"/>
      <c r="K45" s="137">
        <f t="shared" ref="K45:P45" ca="1" si="40">IF(SUMPRODUCT(--($K$170:$K$219="&lt;=== choose from drop-down list"),OFFSET(K$170:K$219,3,0))&gt;0,"#VALUE!",SUMPRODUCT(--($K$170:$K$219="employee of Anchor"),OFFSET(K$170:K$219,3,0)))</f>
        <v>0</v>
      </c>
      <c r="L45" s="137">
        <f t="shared" ca="1" si="40"/>
        <v>0</v>
      </c>
      <c r="M45" s="137">
        <f t="shared" ca="1" si="40"/>
        <v>0</v>
      </c>
      <c r="N45" s="137">
        <f t="shared" ca="1" si="40"/>
        <v>0</v>
      </c>
      <c r="O45" s="137">
        <f t="shared" ca="1" si="40"/>
        <v>0</v>
      </c>
      <c r="P45" s="137">
        <f t="shared" ca="1" si="40"/>
        <v>0</v>
      </c>
      <c r="Q45" s="172"/>
      <c r="R45" s="137">
        <f ca="1">SUM(D45:Q45)</f>
        <v>0</v>
      </c>
    </row>
    <row r="46" spans="1:18" ht="15.6" x14ac:dyDescent="0.25">
      <c r="A46" s="178"/>
      <c r="B46" s="178" t="s">
        <v>28</v>
      </c>
      <c r="C46" s="121"/>
      <c r="D46" s="135"/>
      <c r="E46" s="135"/>
      <c r="F46" s="135"/>
      <c r="G46" s="135"/>
      <c r="H46" s="135"/>
      <c r="I46" s="135"/>
      <c r="J46" s="171"/>
      <c r="K46" s="135"/>
      <c r="L46" s="135"/>
      <c r="M46" s="135"/>
      <c r="N46" s="135"/>
      <c r="O46" s="135"/>
      <c r="P46" s="135"/>
      <c r="Q46" s="172"/>
      <c r="R46" s="138" t="e">
        <f ca="1">+R53/R45-1</f>
        <v>#DIV/0!</v>
      </c>
    </row>
    <row r="47" spans="1:18" s="180" customFormat="1" x14ac:dyDescent="0.25">
      <c r="A47" s="178"/>
      <c r="B47" s="178" t="s">
        <v>134</v>
      </c>
      <c r="C47" s="179"/>
      <c r="D47" s="141">
        <f ca="1">+D45*(1+D46)</f>
        <v>0</v>
      </c>
      <c r="E47" s="141">
        <f t="shared" ref="E47:P47" ca="1" si="41">+E45*(1+E46)</f>
        <v>0</v>
      </c>
      <c r="F47" s="141">
        <f t="shared" ca="1" si="41"/>
        <v>0</v>
      </c>
      <c r="G47" s="141">
        <f t="shared" ca="1" si="41"/>
        <v>0</v>
      </c>
      <c r="H47" s="141">
        <f t="shared" ca="1" si="41"/>
        <v>0</v>
      </c>
      <c r="I47" s="141">
        <f t="shared" ca="1" si="41"/>
        <v>0</v>
      </c>
      <c r="J47" s="171"/>
      <c r="K47" s="141">
        <f t="shared" ca="1" si="41"/>
        <v>0</v>
      </c>
      <c r="L47" s="141">
        <f t="shared" ca="1" si="41"/>
        <v>0</v>
      </c>
      <c r="M47" s="141">
        <f t="shared" ca="1" si="41"/>
        <v>0</v>
      </c>
      <c r="N47" s="141">
        <f t="shared" ca="1" si="41"/>
        <v>0</v>
      </c>
      <c r="O47" s="141">
        <f t="shared" ca="1" si="41"/>
        <v>0</v>
      </c>
      <c r="P47" s="141">
        <f t="shared" ca="1" si="41"/>
        <v>0</v>
      </c>
      <c r="Q47" s="171"/>
      <c r="R47" s="141">
        <f ca="1">SUM(D47:Q47)</f>
        <v>0</v>
      </c>
    </row>
    <row r="48" spans="1:18" s="180" customFormat="1" ht="39.6" customHeight="1" x14ac:dyDescent="0.25">
      <c r="A48" s="781" t="s">
        <v>172</v>
      </c>
      <c r="B48" s="782"/>
      <c r="C48" s="179"/>
      <c r="D48" s="181"/>
      <c r="E48" s="182"/>
      <c r="F48" s="182"/>
      <c r="G48" s="182"/>
      <c r="H48" s="182"/>
      <c r="I48" s="183"/>
      <c r="J48" s="171"/>
      <c r="K48" s="181"/>
      <c r="L48" s="182"/>
      <c r="M48" s="182"/>
      <c r="N48" s="182"/>
      <c r="O48" s="182"/>
      <c r="P48" s="183"/>
      <c r="Q48" s="171"/>
      <c r="R48" s="152"/>
    </row>
    <row r="49" spans="1:18" s="180" customFormat="1" x14ac:dyDescent="0.25">
      <c r="A49" s="184"/>
      <c r="B49" s="178" t="s">
        <v>7</v>
      </c>
      <c r="C49" s="179"/>
      <c r="D49" s="190">
        <f t="shared" ref="D49:I49" ca="1" si="42">IF(SUMPRODUCT(--($K$170:$K$219="&lt;=== choose from drop-down list"),OFFSET(D$170:D$219,3,0))&gt;0,"#VALUE!",SUMPRODUCT(--($K$170:$K$219="individual independent contractor"),OFFSET(D$170:D$219,2,0))+SUMPRODUCT(--($K$170:$K$219="furnished by subcontractor firm"),OFFSET(D$170:D$219,2,0)))</f>
        <v>0</v>
      </c>
      <c r="E49" s="190">
        <f t="shared" ca="1" si="42"/>
        <v>0</v>
      </c>
      <c r="F49" s="190">
        <f t="shared" ca="1" si="42"/>
        <v>0</v>
      </c>
      <c r="G49" s="190">
        <f t="shared" ca="1" si="42"/>
        <v>0</v>
      </c>
      <c r="H49" s="190">
        <f t="shared" ca="1" si="42"/>
        <v>0</v>
      </c>
      <c r="I49" s="190">
        <f t="shared" ca="1" si="42"/>
        <v>0</v>
      </c>
      <c r="J49" s="171"/>
      <c r="K49" s="190">
        <f t="shared" ref="K49:P49" ca="1" si="43">IF(SUMPRODUCT(--($K$170:$K$219="&lt;=== choose from drop-down list"),OFFSET(K$170:K$219,3,0))&gt;0,"#VALUE!",SUMPRODUCT(--($K$170:$K$219="individual independent contractor"),OFFSET(K$170:K$219,2,0))+SUMPRODUCT(--($K$170:$K$219="furnished by subcontractor firm"),OFFSET(K$170:K$219,2,0)))</f>
        <v>0</v>
      </c>
      <c r="L49" s="190">
        <f t="shared" ca="1" si="43"/>
        <v>0</v>
      </c>
      <c r="M49" s="190">
        <f t="shared" ca="1" si="43"/>
        <v>0</v>
      </c>
      <c r="N49" s="190">
        <f t="shared" ca="1" si="43"/>
        <v>0</v>
      </c>
      <c r="O49" s="190">
        <f t="shared" ca="1" si="43"/>
        <v>0</v>
      </c>
      <c r="P49" s="190">
        <f t="shared" ca="1" si="43"/>
        <v>0</v>
      </c>
      <c r="Q49" s="171"/>
      <c r="R49" s="142">
        <f ca="1">SUM(D49:Q49)</f>
        <v>0</v>
      </c>
    </row>
    <row r="50" spans="1:18" s="180" customFormat="1" x14ac:dyDescent="0.25">
      <c r="A50" s="184"/>
      <c r="B50" s="178" t="s">
        <v>8</v>
      </c>
      <c r="C50" s="179"/>
      <c r="D50" s="137" t="e">
        <f ca="1">+D51/D49</f>
        <v>#DIV/0!</v>
      </c>
      <c r="E50" s="137" t="e">
        <f t="shared" ref="E50:P50" ca="1" si="44">+E51/E49</f>
        <v>#DIV/0!</v>
      </c>
      <c r="F50" s="137" t="e">
        <f t="shared" ca="1" si="44"/>
        <v>#DIV/0!</v>
      </c>
      <c r="G50" s="137" t="e">
        <f t="shared" ca="1" si="44"/>
        <v>#DIV/0!</v>
      </c>
      <c r="H50" s="137" t="e">
        <f t="shared" ca="1" si="44"/>
        <v>#DIV/0!</v>
      </c>
      <c r="I50" s="137" t="e">
        <f t="shared" ca="1" si="44"/>
        <v>#DIV/0!</v>
      </c>
      <c r="J50" s="171"/>
      <c r="K50" s="137" t="e">
        <f t="shared" ca="1" si="44"/>
        <v>#DIV/0!</v>
      </c>
      <c r="L50" s="137" t="e">
        <f t="shared" ca="1" si="44"/>
        <v>#DIV/0!</v>
      </c>
      <c r="M50" s="137" t="e">
        <f t="shared" ca="1" si="44"/>
        <v>#DIV/0!</v>
      </c>
      <c r="N50" s="137" t="e">
        <f t="shared" ca="1" si="44"/>
        <v>#DIV/0!</v>
      </c>
      <c r="O50" s="137" t="e">
        <f t="shared" ca="1" si="44"/>
        <v>#DIV/0!</v>
      </c>
      <c r="P50" s="137" t="e">
        <f t="shared" ca="1" si="44"/>
        <v>#DIV/0!</v>
      </c>
      <c r="Q50" s="171"/>
      <c r="R50" s="137" t="e">
        <f t="shared" ref="R50" ca="1" si="45">+R51/R49</f>
        <v>#DIV/0!</v>
      </c>
    </row>
    <row r="51" spans="1:18" s="180" customFormat="1" ht="15.6" x14ac:dyDescent="0.25">
      <c r="A51" s="178"/>
      <c r="B51" s="178" t="s">
        <v>21</v>
      </c>
      <c r="C51" s="179"/>
      <c r="D51" s="141">
        <f t="shared" ref="D51:I51" ca="1" si="46">IF(SUMPRODUCT(--($K$170:$K$219="&lt;=== choose from drop-down list"),OFFSET(D$170:D$219,3,0))&gt;0,"#VALUE!",SUMPRODUCT(--($K$170:$K$219="individual independent contractor"),OFFSET(D$170:D$219,3,0))+SUMPRODUCT(--($K$170:$K$219="furnished by subcontractor firm"),OFFSET(D$170:D$219,3,0)))</f>
        <v>0</v>
      </c>
      <c r="E51" s="141">
        <f t="shared" ca="1" si="46"/>
        <v>0</v>
      </c>
      <c r="F51" s="141">
        <f t="shared" ca="1" si="46"/>
        <v>0</v>
      </c>
      <c r="G51" s="141">
        <f t="shared" ca="1" si="46"/>
        <v>0</v>
      </c>
      <c r="H51" s="141">
        <f t="shared" ca="1" si="46"/>
        <v>0</v>
      </c>
      <c r="I51" s="141">
        <f t="shared" ca="1" si="46"/>
        <v>0</v>
      </c>
      <c r="J51" s="171"/>
      <c r="K51" s="141">
        <f t="shared" ref="K51:P51" ca="1" si="47">IF(SUMPRODUCT(--($K$170:$K$219="&lt;=== choose from drop-down list"),OFFSET(K$170:K$219,3,0))&gt;0,"#VALUE!",SUMPRODUCT(--($K$170:$K$219="individual independent contractor"),OFFSET(K$170:K$219,3,0))+SUMPRODUCT(--($K$170:$K$219="furnished by subcontractor firm"),OFFSET(K$170:K$219,3,0)))</f>
        <v>0</v>
      </c>
      <c r="L51" s="141">
        <f t="shared" ca="1" si="47"/>
        <v>0</v>
      </c>
      <c r="M51" s="141">
        <f t="shared" ca="1" si="47"/>
        <v>0</v>
      </c>
      <c r="N51" s="141">
        <f t="shared" ca="1" si="47"/>
        <v>0</v>
      </c>
      <c r="O51" s="141">
        <f t="shared" ca="1" si="47"/>
        <v>0</v>
      </c>
      <c r="P51" s="141">
        <f t="shared" ca="1" si="47"/>
        <v>0</v>
      </c>
      <c r="Q51" s="171"/>
      <c r="R51" s="141">
        <f ca="1">SUM(D51:Q51)</f>
        <v>0</v>
      </c>
    </row>
    <row r="52" spans="1:18" s="180" customFormat="1" x14ac:dyDescent="0.25">
      <c r="A52" s="783"/>
      <c r="B52" s="782"/>
      <c r="C52" s="179"/>
      <c r="D52" s="181"/>
      <c r="E52" s="182"/>
      <c r="F52" s="182"/>
      <c r="G52" s="182"/>
      <c r="H52" s="182"/>
      <c r="I52" s="183"/>
      <c r="J52" s="171"/>
      <c r="K52" s="181"/>
      <c r="L52" s="182"/>
      <c r="M52" s="182"/>
      <c r="N52" s="182"/>
      <c r="O52" s="182"/>
      <c r="P52" s="183"/>
      <c r="Q52" s="171"/>
      <c r="R52" s="152"/>
    </row>
    <row r="53" spans="1:18" x14ac:dyDescent="0.25">
      <c r="A53" s="178"/>
      <c r="B53" s="178" t="s">
        <v>9</v>
      </c>
      <c r="C53" s="121"/>
      <c r="D53" s="143">
        <f t="shared" ref="D53:I53" ca="1" si="48">+D47+D51</f>
        <v>0</v>
      </c>
      <c r="E53" s="143">
        <f t="shared" ca="1" si="48"/>
        <v>0</v>
      </c>
      <c r="F53" s="143">
        <f t="shared" ca="1" si="48"/>
        <v>0</v>
      </c>
      <c r="G53" s="143">
        <f t="shared" ca="1" si="48"/>
        <v>0</v>
      </c>
      <c r="H53" s="143">
        <f t="shared" ca="1" si="48"/>
        <v>0</v>
      </c>
      <c r="I53" s="143">
        <f t="shared" ca="1" si="48"/>
        <v>0</v>
      </c>
      <c r="J53" s="171"/>
      <c r="K53" s="143">
        <f t="shared" ref="K53:P53" ca="1" si="49">+K47+K51</f>
        <v>0</v>
      </c>
      <c r="L53" s="143">
        <f t="shared" ca="1" si="49"/>
        <v>0</v>
      </c>
      <c r="M53" s="143">
        <f t="shared" ca="1" si="49"/>
        <v>0</v>
      </c>
      <c r="N53" s="143">
        <f t="shared" ca="1" si="49"/>
        <v>0</v>
      </c>
      <c r="O53" s="143">
        <f t="shared" ca="1" si="49"/>
        <v>0</v>
      </c>
      <c r="P53" s="143">
        <f t="shared" ca="1" si="49"/>
        <v>0</v>
      </c>
      <c r="Q53" s="172"/>
      <c r="R53" s="143">
        <f ca="1">SUM(D53:Q53)</f>
        <v>0</v>
      </c>
    </row>
    <row r="54" spans="1:18" ht="15.6" x14ac:dyDescent="0.25">
      <c r="A54" s="178"/>
      <c r="B54" s="178" t="s">
        <v>29</v>
      </c>
      <c r="C54" s="121"/>
      <c r="D54" s="135"/>
      <c r="E54" s="135"/>
      <c r="F54" s="135"/>
      <c r="G54" s="135"/>
      <c r="H54" s="135"/>
      <c r="I54" s="135"/>
      <c r="J54" s="171"/>
      <c r="K54" s="135"/>
      <c r="L54" s="135"/>
      <c r="M54" s="135"/>
      <c r="N54" s="135"/>
      <c r="O54" s="135"/>
      <c r="P54" s="135"/>
      <c r="Q54" s="172"/>
      <c r="R54" s="138" t="e">
        <f ca="1">+R55/R53</f>
        <v>#DIV/0!</v>
      </c>
    </row>
    <row r="55" spans="1:18" x14ac:dyDescent="0.25">
      <c r="A55" s="178"/>
      <c r="B55" s="178" t="s">
        <v>10</v>
      </c>
      <c r="C55" s="121"/>
      <c r="D55" s="137">
        <f t="shared" ref="D55:I55" ca="1" si="50">+D54*D53</f>
        <v>0</v>
      </c>
      <c r="E55" s="137">
        <f t="shared" ca="1" si="50"/>
        <v>0</v>
      </c>
      <c r="F55" s="137">
        <f t="shared" ca="1" si="50"/>
        <v>0</v>
      </c>
      <c r="G55" s="137">
        <f t="shared" ca="1" si="50"/>
        <v>0</v>
      </c>
      <c r="H55" s="137">
        <f t="shared" ca="1" si="50"/>
        <v>0</v>
      </c>
      <c r="I55" s="137">
        <f t="shared" ca="1" si="50"/>
        <v>0</v>
      </c>
      <c r="J55" s="171"/>
      <c r="K55" s="137">
        <f t="shared" ref="K55:P55" ca="1" si="51">+K54*K53</f>
        <v>0</v>
      </c>
      <c r="L55" s="137">
        <f t="shared" ca="1" si="51"/>
        <v>0</v>
      </c>
      <c r="M55" s="137">
        <f t="shared" ca="1" si="51"/>
        <v>0</v>
      </c>
      <c r="N55" s="137">
        <f t="shared" ca="1" si="51"/>
        <v>0</v>
      </c>
      <c r="O55" s="137">
        <f t="shared" ca="1" si="51"/>
        <v>0</v>
      </c>
      <c r="P55" s="137">
        <f t="shared" ca="1" si="51"/>
        <v>0</v>
      </c>
      <c r="Q55" s="172"/>
      <c r="R55" s="137">
        <f ca="1">SUM(D55:Q55)</f>
        <v>0</v>
      </c>
    </row>
    <row r="56" spans="1:18" ht="13.8" thickBot="1" x14ac:dyDescent="0.3">
      <c r="A56" s="178"/>
      <c r="B56" s="189" t="s">
        <v>175</v>
      </c>
      <c r="C56" s="121"/>
      <c r="D56" s="139">
        <f t="shared" ref="D56:I56" ca="1" si="52">+D53+D55</f>
        <v>0</v>
      </c>
      <c r="E56" s="139">
        <f t="shared" ca="1" si="52"/>
        <v>0</v>
      </c>
      <c r="F56" s="139">
        <f t="shared" ca="1" si="52"/>
        <v>0</v>
      </c>
      <c r="G56" s="139">
        <f t="shared" ca="1" si="52"/>
        <v>0</v>
      </c>
      <c r="H56" s="139">
        <f t="shared" ca="1" si="52"/>
        <v>0</v>
      </c>
      <c r="I56" s="139">
        <f t="shared" ca="1" si="52"/>
        <v>0</v>
      </c>
      <c r="J56" s="171"/>
      <c r="K56" s="139">
        <f t="shared" ref="K56:P56" ca="1" si="53">+K53+K55</f>
        <v>0</v>
      </c>
      <c r="L56" s="139">
        <f t="shared" ca="1" si="53"/>
        <v>0</v>
      </c>
      <c r="M56" s="139">
        <f t="shared" ca="1" si="53"/>
        <v>0</v>
      </c>
      <c r="N56" s="139">
        <f t="shared" ca="1" si="53"/>
        <v>0</v>
      </c>
      <c r="O56" s="139">
        <f t="shared" ca="1" si="53"/>
        <v>0</v>
      </c>
      <c r="P56" s="139">
        <f t="shared" ca="1" si="53"/>
        <v>0</v>
      </c>
      <c r="Q56" s="172"/>
      <c r="R56" s="139">
        <f ca="1">+R53+R55</f>
        <v>0</v>
      </c>
    </row>
    <row r="57" spans="1:18" ht="13.8" thickTop="1" x14ac:dyDescent="0.25">
      <c r="A57" s="191" t="s">
        <v>176</v>
      </c>
      <c r="B57" s="192"/>
      <c r="C57" s="121"/>
      <c r="D57" s="193">
        <f ca="1">+D24+D40+D56</f>
        <v>0</v>
      </c>
      <c r="E57" s="193">
        <f t="shared" ref="E57:I57" ca="1" si="54">+E24+E40+E56</f>
        <v>0</v>
      </c>
      <c r="F57" s="193">
        <f t="shared" ca="1" si="54"/>
        <v>0</v>
      </c>
      <c r="G57" s="193">
        <f t="shared" ca="1" si="54"/>
        <v>0</v>
      </c>
      <c r="H57" s="193">
        <f t="shared" ca="1" si="54"/>
        <v>0</v>
      </c>
      <c r="I57" s="193">
        <f t="shared" ca="1" si="54"/>
        <v>0</v>
      </c>
      <c r="J57" s="171"/>
      <c r="K57" s="193">
        <f t="shared" ref="K57:P57" ca="1" si="55">+K24+K40+K56</f>
        <v>0</v>
      </c>
      <c r="L57" s="193">
        <f t="shared" ca="1" si="55"/>
        <v>0</v>
      </c>
      <c r="M57" s="193">
        <f t="shared" ca="1" si="55"/>
        <v>0</v>
      </c>
      <c r="N57" s="193">
        <f t="shared" ca="1" si="55"/>
        <v>0</v>
      </c>
      <c r="O57" s="193">
        <f t="shared" ca="1" si="55"/>
        <v>0</v>
      </c>
      <c r="P57" s="193">
        <f t="shared" ca="1" si="55"/>
        <v>0</v>
      </c>
      <c r="R57" s="193">
        <f ca="1">+R24+R40+R56</f>
        <v>0</v>
      </c>
    </row>
    <row r="58" spans="1:18" ht="17.25" customHeight="1" x14ac:dyDescent="0.25">
      <c r="C58" s="121"/>
      <c r="J58" s="180"/>
      <c r="Q58" s="121"/>
    </row>
    <row r="59" spans="1:18" x14ac:dyDescent="0.25">
      <c r="A59" s="194" t="s">
        <v>167</v>
      </c>
      <c r="B59" s="195"/>
      <c r="C59" s="195"/>
      <c r="D59" s="195"/>
      <c r="E59" s="195"/>
      <c r="F59" s="195"/>
      <c r="G59" s="195"/>
      <c r="H59" s="195"/>
      <c r="I59" s="195"/>
      <c r="J59" s="195"/>
      <c r="K59" s="195"/>
      <c r="L59" s="195"/>
      <c r="M59" s="195"/>
      <c r="N59" s="195"/>
      <c r="O59" s="195"/>
      <c r="P59" s="195"/>
      <c r="Q59" s="195"/>
      <c r="R59" s="196"/>
    </row>
    <row r="60" spans="1:18" ht="36" customHeight="1" x14ac:dyDescent="0.25">
      <c r="A60" s="789" t="s">
        <v>133</v>
      </c>
      <c r="B60" s="790"/>
      <c r="C60" s="790"/>
      <c r="D60" s="790"/>
      <c r="E60" s="790"/>
      <c r="F60" s="790"/>
      <c r="G60" s="790"/>
      <c r="H60" s="790"/>
      <c r="I60" s="790"/>
      <c r="J60" s="790"/>
      <c r="K60" s="790"/>
      <c r="L60" s="790"/>
      <c r="M60" s="790"/>
      <c r="N60" s="790"/>
      <c r="O60" s="790"/>
      <c r="P60" s="790"/>
      <c r="Q60" s="790"/>
      <c r="R60" s="791"/>
    </row>
    <row r="61" spans="1:18" ht="24" customHeight="1" x14ac:dyDescent="0.25">
      <c r="A61" s="789" t="s">
        <v>177</v>
      </c>
      <c r="B61" s="792"/>
      <c r="C61" s="792"/>
      <c r="D61" s="792"/>
      <c r="E61" s="792"/>
      <c r="F61" s="792"/>
      <c r="G61" s="792"/>
      <c r="H61" s="792"/>
      <c r="I61" s="792"/>
      <c r="J61" s="792"/>
      <c r="K61" s="792"/>
      <c r="L61" s="792"/>
      <c r="M61" s="792"/>
      <c r="N61" s="792"/>
      <c r="O61" s="792"/>
      <c r="P61" s="792"/>
      <c r="Q61" s="792"/>
      <c r="R61" s="793"/>
    </row>
    <row r="62" spans="1:18" ht="27.75" customHeight="1" x14ac:dyDescent="0.25">
      <c r="A62" s="789" t="s">
        <v>178</v>
      </c>
      <c r="B62" s="792"/>
      <c r="C62" s="792"/>
      <c r="D62" s="792"/>
      <c r="E62" s="792"/>
      <c r="F62" s="792"/>
      <c r="G62" s="792"/>
      <c r="H62" s="792"/>
      <c r="I62" s="792"/>
      <c r="J62" s="792"/>
      <c r="K62" s="792"/>
      <c r="L62" s="792"/>
      <c r="M62" s="792"/>
      <c r="N62" s="792"/>
      <c r="O62" s="792"/>
      <c r="P62" s="792"/>
      <c r="Q62" s="792"/>
      <c r="R62" s="793"/>
    </row>
    <row r="63" spans="1:18" x14ac:dyDescent="0.25">
      <c r="A63" s="197"/>
      <c r="B63" s="198"/>
      <c r="C63" s="198"/>
      <c r="D63" s="198"/>
      <c r="E63" s="198"/>
      <c r="F63" s="198"/>
      <c r="G63" s="198"/>
      <c r="H63" s="198"/>
      <c r="I63" s="198"/>
      <c r="J63" s="198"/>
      <c r="K63" s="198"/>
      <c r="L63" s="198"/>
      <c r="M63" s="198"/>
      <c r="N63" s="198"/>
      <c r="O63" s="198"/>
      <c r="P63" s="198"/>
      <c r="Q63" s="198"/>
      <c r="R63" s="199"/>
    </row>
    <row r="64" spans="1:18" ht="17.25" customHeight="1" x14ac:dyDescent="0.25">
      <c r="A64" s="200"/>
      <c r="B64" s="200"/>
      <c r="C64" s="200"/>
      <c r="D64" s="200"/>
      <c r="E64" s="200"/>
      <c r="F64" s="200"/>
      <c r="G64" s="200"/>
      <c r="H64" s="200"/>
      <c r="I64" s="200"/>
      <c r="J64" s="200"/>
      <c r="K64" s="200"/>
      <c r="L64" s="200"/>
      <c r="M64" s="200"/>
      <c r="N64" s="200"/>
      <c r="O64" s="200"/>
      <c r="P64" s="200"/>
    </row>
    <row r="65" spans="1:18" ht="63.6" customHeight="1" x14ac:dyDescent="0.25">
      <c r="A65" s="759" t="s">
        <v>189</v>
      </c>
      <c r="B65" s="787"/>
      <c r="C65" s="787"/>
      <c r="D65" s="787"/>
      <c r="E65" s="787"/>
      <c r="F65" s="787"/>
      <c r="G65" s="787"/>
      <c r="H65" s="787"/>
      <c r="I65" s="787"/>
      <c r="J65" s="787"/>
      <c r="K65" s="787"/>
      <c r="L65" s="787"/>
      <c r="M65" s="787"/>
      <c r="N65" s="787"/>
      <c r="O65" s="787"/>
      <c r="P65" s="787"/>
      <c r="Q65" s="787"/>
      <c r="R65" s="788"/>
    </row>
    <row r="66" spans="1:18" ht="16.95" customHeight="1" x14ac:dyDescent="0.25"/>
    <row r="67" spans="1:18" ht="18.600000000000001" customHeight="1" x14ac:dyDescent="0.25">
      <c r="A67" s="766" t="s">
        <v>6</v>
      </c>
      <c r="B67" s="767"/>
      <c r="D67" s="201"/>
      <c r="E67" s="202"/>
      <c r="F67" s="202"/>
      <c r="G67" s="202"/>
      <c r="H67" s="202"/>
      <c r="I67" s="203"/>
      <c r="K67" s="201"/>
      <c r="L67" s="202"/>
      <c r="M67" s="202"/>
      <c r="N67" s="202"/>
      <c r="O67" s="202"/>
      <c r="P67" s="203"/>
      <c r="R67" s="204"/>
    </row>
    <row r="68" spans="1:18" x14ac:dyDescent="0.25">
      <c r="A68" s="768" t="s">
        <v>231</v>
      </c>
      <c r="B68" s="769"/>
      <c r="D68" s="205"/>
      <c r="E68" s="206"/>
      <c r="F68" s="206"/>
      <c r="G68" s="206"/>
      <c r="H68" s="206"/>
      <c r="I68" s="207"/>
      <c r="K68" s="205"/>
      <c r="L68" s="206"/>
      <c r="M68" s="206"/>
      <c r="N68" s="206"/>
      <c r="O68" s="206"/>
      <c r="P68" s="207"/>
      <c r="R68" s="208"/>
    </row>
    <row r="69" spans="1:18" s="210" customFormat="1" ht="15.6" x14ac:dyDescent="0.25">
      <c r="A69" s="209"/>
      <c r="B69" s="209" t="s">
        <v>180</v>
      </c>
      <c r="D69" s="778"/>
      <c r="E69" s="778"/>
      <c r="F69" s="778"/>
      <c r="G69" s="778"/>
      <c r="H69" s="778"/>
      <c r="I69" s="155"/>
      <c r="K69" s="779" t="s">
        <v>27</v>
      </c>
      <c r="L69" s="779"/>
      <c r="M69" s="779"/>
      <c r="N69" s="211"/>
      <c r="O69" s="212"/>
      <c r="P69" s="213"/>
      <c r="R69" s="214"/>
    </row>
    <row r="70" spans="1:18" s="210" customFormat="1" x14ac:dyDescent="0.25">
      <c r="A70" s="209"/>
      <c r="B70" s="209" t="s">
        <v>14</v>
      </c>
      <c r="D70" s="154"/>
      <c r="E70" s="154"/>
      <c r="F70" s="154"/>
      <c r="G70" s="154"/>
      <c r="H70" s="154"/>
      <c r="I70" s="154"/>
      <c r="K70" s="154"/>
      <c r="L70" s="154"/>
      <c r="M70" s="154"/>
      <c r="N70" s="154"/>
      <c r="O70" s="154"/>
      <c r="P70" s="154"/>
      <c r="R70" s="156" t="e">
        <f>+R72/R71</f>
        <v>#DIV/0!</v>
      </c>
    </row>
    <row r="71" spans="1:18" s="210" customFormat="1" x14ac:dyDescent="0.25">
      <c r="A71" s="209"/>
      <c r="B71" s="209" t="s">
        <v>135</v>
      </c>
      <c r="D71" s="157"/>
      <c r="E71" s="157"/>
      <c r="F71" s="157"/>
      <c r="G71" s="157"/>
      <c r="H71" s="157"/>
      <c r="I71" s="157"/>
      <c r="K71" s="157"/>
      <c r="L71" s="157"/>
      <c r="M71" s="157"/>
      <c r="N71" s="157"/>
      <c r="O71" s="157"/>
      <c r="P71" s="157"/>
      <c r="R71" s="158">
        <f>SUM(D71:Q71)</f>
        <v>0</v>
      </c>
    </row>
    <row r="72" spans="1:18" s="210" customFormat="1" x14ac:dyDescent="0.25">
      <c r="A72" s="209"/>
      <c r="B72" s="209" t="s">
        <v>13</v>
      </c>
      <c r="D72" s="156">
        <f>+D70*D71</f>
        <v>0</v>
      </c>
      <c r="E72" s="156">
        <f t="shared" ref="E72:P72" si="56">+E70*E71</f>
        <v>0</v>
      </c>
      <c r="F72" s="156">
        <f t="shared" si="56"/>
        <v>0</v>
      </c>
      <c r="G72" s="156">
        <f t="shared" si="56"/>
        <v>0</v>
      </c>
      <c r="H72" s="156">
        <f t="shared" si="56"/>
        <v>0</v>
      </c>
      <c r="I72" s="156">
        <f>+I70*I71</f>
        <v>0</v>
      </c>
      <c r="K72" s="156">
        <f t="shared" si="56"/>
        <v>0</v>
      </c>
      <c r="L72" s="156">
        <f t="shared" si="56"/>
        <v>0</v>
      </c>
      <c r="M72" s="156">
        <f t="shared" si="56"/>
        <v>0</v>
      </c>
      <c r="N72" s="156">
        <f t="shared" si="56"/>
        <v>0</v>
      </c>
      <c r="O72" s="156">
        <f t="shared" si="56"/>
        <v>0</v>
      </c>
      <c r="P72" s="156">
        <f t="shared" si="56"/>
        <v>0</v>
      </c>
      <c r="R72" s="156">
        <f>SUM(D72:Q72)</f>
        <v>0</v>
      </c>
    </row>
    <row r="73" spans="1:18" s="210" customFormat="1" x14ac:dyDescent="0.25">
      <c r="A73" s="768" t="s">
        <v>232</v>
      </c>
      <c r="B73" s="769"/>
      <c r="D73" s="215"/>
      <c r="E73" s="216"/>
      <c r="F73" s="216"/>
      <c r="G73" s="216"/>
      <c r="H73" s="216"/>
      <c r="I73" s="217"/>
      <c r="K73" s="215"/>
      <c r="L73" s="216"/>
      <c r="M73" s="216"/>
      <c r="N73" s="216"/>
      <c r="O73" s="216"/>
      <c r="P73" s="217"/>
      <c r="R73" s="218"/>
    </row>
    <row r="74" spans="1:18" s="210" customFormat="1" ht="15.6" x14ac:dyDescent="0.25">
      <c r="A74" s="209"/>
      <c r="B74" s="209" t="s">
        <v>180</v>
      </c>
      <c r="D74" s="778"/>
      <c r="E74" s="778"/>
      <c r="F74" s="778"/>
      <c r="G74" s="778"/>
      <c r="H74" s="778"/>
      <c r="I74" s="155"/>
      <c r="K74" s="779" t="s">
        <v>27</v>
      </c>
      <c r="L74" s="779"/>
      <c r="M74" s="779"/>
      <c r="N74" s="211"/>
      <c r="O74" s="212"/>
      <c r="P74" s="213"/>
      <c r="R74" s="214"/>
    </row>
    <row r="75" spans="1:18" s="210" customFormat="1" x14ac:dyDescent="0.25">
      <c r="A75" s="209"/>
      <c r="B75" s="209" t="s">
        <v>14</v>
      </c>
      <c r="D75" s="154"/>
      <c r="E75" s="154"/>
      <c r="F75" s="154"/>
      <c r="G75" s="154"/>
      <c r="H75" s="154"/>
      <c r="I75" s="154"/>
      <c r="K75" s="154"/>
      <c r="L75" s="154"/>
      <c r="M75" s="154"/>
      <c r="N75" s="154"/>
      <c r="O75" s="154"/>
      <c r="P75" s="154"/>
      <c r="R75" s="156" t="e">
        <f>+R77/R76</f>
        <v>#DIV/0!</v>
      </c>
    </row>
    <row r="76" spans="1:18" s="210" customFormat="1" x14ac:dyDescent="0.25">
      <c r="A76" s="209"/>
      <c r="B76" s="209" t="s">
        <v>135</v>
      </c>
      <c r="D76" s="157"/>
      <c r="E76" s="157"/>
      <c r="F76" s="157"/>
      <c r="G76" s="157"/>
      <c r="H76" s="157"/>
      <c r="I76" s="157"/>
      <c r="K76" s="157"/>
      <c r="L76" s="157"/>
      <c r="M76" s="157"/>
      <c r="N76" s="157"/>
      <c r="O76" s="157"/>
      <c r="P76" s="157"/>
      <c r="R76" s="158">
        <f>SUM(D76:Q76)</f>
        <v>0</v>
      </c>
    </row>
    <row r="77" spans="1:18" s="210" customFormat="1" x14ac:dyDescent="0.25">
      <c r="A77" s="209"/>
      <c r="B77" s="209" t="s">
        <v>13</v>
      </c>
      <c r="D77" s="156">
        <f t="shared" ref="D77:P77" si="57">+D75*D76</f>
        <v>0</v>
      </c>
      <c r="E77" s="156">
        <f t="shared" si="57"/>
        <v>0</v>
      </c>
      <c r="F77" s="156">
        <f t="shared" si="57"/>
        <v>0</v>
      </c>
      <c r="G77" s="156">
        <f t="shared" si="57"/>
        <v>0</v>
      </c>
      <c r="H77" s="156">
        <f t="shared" si="57"/>
        <v>0</v>
      </c>
      <c r="I77" s="156">
        <f>+I75*I76</f>
        <v>0</v>
      </c>
      <c r="K77" s="156">
        <f t="shared" si="57"/>
        <v>0</v>
      </c>
      <c r="L77" s="156">
        <f t="shared" si="57"/>
        <v>0</v>
      </c>
      <c r="M77" s="156">
        <f t="shared" si="57"/>
        <v>0</v>
      </c>
      <c r="N77" s="156">
        <f t="shared" si="57"/>
        <v>0</v>
      </c>
      <c r="O77" s="156">
        <f t="shared" si="57"/>
        <v>0</v>
      </c>
      <c r="P77" s="156">
        <f t="shared" si="57"/>
        <v>0</v>
      </c>
      <c r="R77" s="156">
        <f>SUM(D77:Q77)</f>
        <v>0</v>
      </c>
    </row>
    <row r="78" spans="1:18" s="210" customFormat="1" x14ac:dyDescent="0.25">
      <c r="A78" s="768" t="s">
        <v>233</v>
      </c>
      <c r="B78" s="769"/>
      <c r="D78" s="215"/>
      <c r="E78" s="216"/>
      <c r="F78" s="216"/>
      <c r="G78" s="216"/>
      <c r="H78" s="216"/>
      <c r="I78" s="217"/>
      <c r="K78" s="215"/>
      <c r="L78" s="216"/>
      <c r="M78" s="216"/>
      <c r="N78" s="216"/>
      <c r="O78" s="216"/>
      <c r="P78" s="217"/>
      <c r="R78" s="218"/>
    </row>
    <row r="79" spans="1:18" s="210" customFormat="1" ht="15.6" x14ac:dyDescent="0.25">
      <c r="A79" s="209"/>
      <c r="B79" s="209" t="s">
        <v>180</v>
      </c>
      <c r="D79" s="778"/>
      <c r="E79" s="778"/>
      <c r="F79" s="778"/>
      <c r="G79" s="778"/>
      <c r="H79" s="778"/>
      <c r="I79" s="155"/>
      <c r="K79" s="779" t="s">
        <v>27</v>
      </c>
      <c r="L79" s="779"/>
      <c r="M79" s="779"/>
      <c r="N79" s="211"/>
      <c r="O79" s="212"/>
      <c r="P79" s="213"/>
      <c r="R79" s="214"/>
    </row>
    <row r="80" spans="1:18" s="210" customFormat="1" x14ac:dyDescent="0.25">
      <c r="A80" s="209"/>
      <c r="B80" s="209" t="s">
        <v>14</v>
      </c>
      <c r="D80" s="154"/>
      <c r="E80" s="154"/>
      <c r="F80" s="154"/>
      <c r="G80" s="154"/>
      <c r="H80" s="154"/>
      <c r="I80" s="154"/>
      <c r="K80" s="154"/>
      <c r="L80" s="154"/>
      <c r="M80" s="154"/>
      <c r="N80" s="154"/>
      <c r="O80" s="154"/>
      <c r="P80" s="154"/>
      <c r="R80" s="156" t="e">
        <f>+R82/R81</f>
        <v>#DIV/0!</v>
      </c>
    </row>
    <row r="81" spans="1:18" s="210" customFormat="1" x14ac:dyDescent="0.25">
      <c r="A81" s="209"/>
      <c r="B81" s="209" t="s">
        <v>135</v>
      </c>
      <c r="D81" s="157"/>
      <c r="E81" s="157"/>
      <c r="F81" s="157"/>
      <c r="G81" s="157"/>
      <c r="H81" s="157"/>
      <c r="I81" s="157"/>
      <c r="K81" s="157"/>
      <c r="L81" s="157"/>
      <c r="M81" s="157"/>
      <c r="N81" s="157"/>
      <c r="O81" s="157"/>
      <c r="P81" s="157"/>
      <c r="R81" s="158">
        <f>SUM(D81:Q81)</f>
        <v>0</v>
      </c>
    </row>
    <row r="82" spans="1:18" s="210" customFormat="1" x14ac:dyDescent="0.25">
      <c r="A82" s="209"/>
      <c r="B82" s="209" t="s">
        <v>13</v>
      </c>
      <c r="D82" s="156">
        <f t="shared" ref="D82:P82" si="58">+D80*D81</f>
        <v>0</v>
      </c>
      <c r="E82" s="156">
        <f t="shared" si="58"/>
        <v>0</v>
      </c>
      <c r="F82" s="156">
        <f t="shared" si="58"/>
        <v>0</v>
      </c>
      <c r="G82" s="156">
        <f t="shared" si="58"/>
        <v>0</v>
      </c>
      <c r="H82" s="156">
        <f t="shared" si="58"/>
        <v>0</v>
      </c>
      <c r="I82" s="156">
        <f>+I80*I81</f>
        <v>0</v>
      </c>
      <c r="K82" s="156">
        <f t="shared" si="58"/>
        <v>0</v>
      </c>
      <c r="L82" s="156">
        <f t="shared" si="58"/>
        <v>0</v>
      </c>
      <c r="M82" s="156">
        <f t="shared" si="58"/>
        <v>0</v>
      </c>
      <c r="N82" s="156">
        <f t="shared" si="58"/>
        <v>0</v>
      </c>
      <c r="O82" s="156">
        <f t="shared" si="58"/>
        <v>0</v>
      </c>
      <c r="P82" s="156">
        <f t="shared" si="58"/>
        <v>0</v>
      </c>
      <c r="R82" s="156">
        <f>SUM(D82:Q82)</f>
        <v>0</v>
      </c>
    </row>
    <row r="83" spans="1:18" s="210" customFormat="1" x14ac:dyDescent="0.25">
      <c r="A83" s="768" t="s">
        <v>234</v>
      </c>
      <c r="B83" s="769"/>
      <c r="D83" s="215"/>
      <c r="E83" s="216"/>
      <c r="F83" s="216"/>
      <c r="G83" s="216"/>
      <c r="H83" s="216"/>
      <c r="I83" s="217"/>
      <c r="K83" s="215"/>
      <c r="L83" s="216"/>
      <c r="M83" s="216"/>
      <c r="N83" s="216"/>
      <c r="O83" s="216"/>
      <c r="P83" s="217"/>
      <c r="R83" s="218"/>
    </row>
    <row r="84" spans="1:18" s="210" customFormat="1" ht="15.6" x14ac:dyDescent="0.25">
      <c r="A84" s="209"/>
      <c r="B84" s="209" t="s">
        <v>180</v>
      </c>
      <c r="D84" s="778"/>
      <c r="E84" s="778"/>
      <c r="F84" s="778"/>
      <c r="G84" s="778"/>
      <c r="H84" s="778"/>
      <c r="I84" s="155"/>
      <c r="K84" s="779" t="s">
        <v>27</v>
      </c>
      <c r="L84" s="779"/>
      <c r="M84" s="779"/>
      <c r="N84" s="211"/>
      <c r="O84" s="212"/>
      <c r="P84" s="213"/>
      <c r="R84" s="214"/>
    </row>
    <row r="85" spans="1:18" s="210" customFormat="1" x14ac:dyDescent="0.25">
      <c r="A85" s="209"/>
      <c r="B85" s="209" t="s">
        <v>14</v>
      </c>
      <c r="D85" s="154"/>
      <c r="E85" s="154"/>
      <c r="F85" s="154"/>
      <c r="G85" s="154"/>
      <c r="H85" s="154"/>
      <c r="I85" s="154"/>
      <c r="K85" s="154"/>
      <c r="L85" s="154"/>
      <c r="M85" s="154"/>
      <c r="N85" s="154"/>
      <c r="O85" s="154"/>
      <c r="P85" s="154"/>
      <c r="R85" s="156" t="e">
        <f>+R87/R86</f>
        <v>#DIV/0!</v>
      </c>
    </row>
    <row r="86" spans="1:18" s="210" customFormat="1" x14ac:dyDescent="0.25">
      <c r="A86" s="209"/>
      <c r="B86" s="209" t="s">
        <v>135</v>
      </c>
      <c r="D86" s="157"/>
      <c r="E86" s="157"/>
      <c r="F86" s="157"/>
      <c r="G86" s="157"/>
      <c r="H86" s="157"/>
      <c r="I86" s="157"/>
      <c r="K86" s="157"/>
      <c r="L86" s="157"/>
      <c r="M86" s="157"/>
      <c r="N86" s="157"/>
      <c r="O86" s="157"/>
      <c r="P86" s="157"/>
      <c r="R86" s="158">
        <f>SUM(D86:Q86)</f>
        <v>0</v>
      </c>
    </row>
    <row r="87" spans="1:18" s="210" customFormat="1" x14ac:dyDescent="0.25">
      <c r="A87" s="209"/>
      <c r="B87" s="209" t="s">
        <v>13</v>
      </c>
      <c r="D87" s="156">
        <f t="shared" ref="D87:P87" si="59">+D85*D86</f>
        <v>0</v>
      </c>
      <c r="E87" s="156">
        <f t="shared" si="59"/>
        <v>0</v>
      </c>
      <c r="F87" s="156">
        <f t="shared" si="59"/>
        <v>0</v>
      </c>
      <c r="G87" s="156">
        <f t="shared" si="59"/>
        <v>0</v>
      </c>
      <c r="H87" s="156">
        <f t="shared" si="59"/>
        <v>0</v>
      </c>
      <c r="I87" s="156">
        <f>+I85*I86</f>
        <v>0</v>
      </c>
      <c r="K87" s="156">
        <f t="shared" si="59"/>
        <v>0</v>
      </c>
      <c r="L87" s="156">
        <f t="shared" si="59"/>
        <v>0</v>
      </c>
      <c r="M87" s="156">
        <f t="shared" si="59"/>
        <v>0</v>
      </c>
      <c r="N87" s="156">
        <f t="shared" si="59"/>
        <v>0</v>
      </c>
      <c r="O87" s="156">
        <f t="shared" si="59"/>
        <v>0</v>
      </c>
      <c r="P87" s="156">
        <f t="shared" si="59"/>
        <v>0</v>
      </c>
      <c r="R87" s="156">
        <f>SUM(D87:Q87)</f>
        <v>0</v>
      </c>
    </row>
    <row r="88" spans="1:18" s="210" customFormat="1" x14ac:dyDescent="0.25">
      <c r="A88" s="768" t="s">
        <v>235</v>
      </c>
      <c r="B88" s="769"/>
      <c r="D88" s="215"/>
      <c r="E88" s="216"/>
      <c r="F88" s="216"/>
      <c r="G88" s="216"/>
      <c r="H88" s="216"/>
      <c r="I88" s="217"/>
      <c r="K88" s="215"/>
      <c r="L88" s="216"/>
      <c r="M88" s="216"/>
      <c r="N88" s="216"/>
      <c r="O88" s="216"/>
      <c r="P88" s="217"/>
      <c r="R88" s="218"/>
    </row>
    <row r="89" spans="1:18" s="210" customFormat="1" ht="15.6" x14ac:dyDescent="0.25">
      <c r="A89" s="209"/>
      <c r="B89" s="209" t="s">
        <v>180</v>
      </c>
      <c r="D89" s="778"/>
      <c r="E89" s="778"/>
      <c r="F89" s="778"/>
      <c r="G89" s="778"/>
      <c r="H89" s="778"/>
      <c r="I89" s="155"/>
      <c r="K89" s="779" t="s">
        <v>27</v>
      </c>
      <c r="L89" s="779"/>
      <c r="M89" s="779"/>
      <c r="N89" s="219"/>
      <c r="O89" s="219"/>
      <c r="P89" s="219"/>
      <c r="R89" s="214"/>
    </row>
    <row r="90" spans="1:18" s="210" customFormat="1" x14ac:dyDescent="0.25">
      <c r="A90" s="209"/>
      <c r="B90" s="209" t="s">
        <v>14</v>
      </c>
      <c r="D90" s="154"/>
      <c r="E90" s="154"/>
      <c r="F90" s="154"/>
      <c r="G90" s="154"/>
      <c r="H90" s="154"/>
      <c r="I90" s="154"/>
      <c r="K90" s="154"/>
      <c r="L90" s="154"/>
      <c r="M90" s="154"/>
      <c r="N90" s="154"/>
      <c r="O90" s="154"/>
      <c r="P90" s="154"/>
      <c r="R90" s="156" t="e">
        <f>+R92/R91</f>
        <v>#DIV/0!</v>
      </c>
    </row>
    <row r="91" spans="1:18" s="210" customFormat="1" x14ac:dyDescent="0.25">
      <c r="A91" s="209"/>
      <c r="B91" s="209" t="s">
        <v>135</v>
      </c>
      <c r="D91" s="157"/>
      <c r="E91" s="157"/>
      <c r="F91" s="157"/>
      <c r="G91" s="157"/>
      <c r="H91" s="157"/>
      <c r="I91" s="157"/>
      <c r="K91" s="157"/>
      <c r="L91" s="157"/>
      <c r="M91" s="157"/>
      <c r="N91" s="157"/>
      <c r="O91" s="157"/>
      <c r="P91" s="157"/>
      <c r="R91" s="158">
        <f>SUM(D91:Q91)</f>
        <v>0</v>
      </c>
    </row>
    <row r="92" spans="1:18" s="210" customFormat="1" x14ac:dyDescent="0.25">
      <c r="A92" s="209"/>
      <c r="B92" s="209" t="s">
        <v>13</v>
      </c>
      <c r="D92" s="156">
        <f t="shared" ref="D92:P92" si="60">+D90*D91</f>
        <v>0</v>
      </c>
      <c r="E92" s="156">
        <f t="shared" si="60"/>
        <v>0</v>
      </c>
      <c r="F92" s="156">
        <f t="shared" si="60"/>
        <v>0</v>
      </c>
      <c r="G92" s="156">
        <f t="shared" si="60"/>
        <v>0</v>
      </c>
      <c r="H92" s="156">
        <f t="shared" si="60"/>
        <v>0</v>
      </c>
      <c r="I92" s="156">
        <f>+I90*I91</f>
        <v>0</v>
      </c>
      <c r="K92" s="156">
        <f t="shared" si="60"/>
        <v>0</v>
      </c>
      <c r="L92" s="156">
        <f t="shared" si="60"/>
        <v>0</v>
      </c>
      <c r="M92" s="156">
        <f t="shared" si="60"/>
        <v>0</v>
      </c>
      <c r="N92" s="156">
        <f t="shared" si="60"/>
        <v>0</v>
      </c>
      <c r="O92" s="156">
        <f t="shared" si="60"/>
        <v>0</v>
      </c>
      <c r="P92" s="156">
        <f t="shared" si="60"/>
        <v>0</v>
      </c>
      <c r="R92" s="156">
        <f>SUM(D92:Q92)</f>
        <v>0</v>
      </c>
    </row>
    <row r="93" spans="1:18" s="210" customFormat="1" x14ac:dyDescent="0.25">
      <c r="A93" s="220" t="s">
        <v>186</v>
      </c>
      <c r="D93" s="159"/>
      <c r="E93" s="159"/>
      <c r="F93" s="159"/>
      <c r="G93" s="159"/>
      <c r="H93" s="159"/>
      <c r="I93" s="159"/>
      <c r="K93" s="159"/>
      <c r="L93" s="159"/>
      <c r="M93" s="159"/>
      <c r="N93" s="159"/>
      <c r="O93" s="159"/>
      <c r="P93" s="159"/>
      <c r="R93" s="159"/>
    </row>
    <row r="94" spans="1:18" s="210" customFormat="1" hidden="1" x14ac:dyDescent="0.25">
      <c r="A94" s="768" t="s">
        <v>236</v>
      </c>
      <c r="B94" s="769"/>
      <c r="D94" s="221"/>
      <c r="E94" s="222"/>
      <c r="F94" s="222"/>
      <c r="G94" s="222"/>
      <c r="H94" s="222"/>
      <c r="I94" s="223"/>
      <c r="K94" s="221"/>
      <c r="L94" s="222"/>
      <c r="M94" s="222"/>
      <c r="N94" s="222"/>
      <c r="O94" s="222"/>
      <c r="P94" s="223"/>
      <c r="R94" s="224"/>
    </row>
    <row r="95" spans="1:18" s="210" customFormat="1" ht="15.6" hidden="1" x14ac:dyDescent="0.25">
      <c r="A95" s="209"/>
      <c r="B95" s="209" t="s">
        <v>180</v>
      </c>
      <c r="D95" s="778"/>
      <c r="E95" s="778"/>
      <c r="F95" s="778"/>
      <c r="G95" s="778"/>
      <c r="H95" s="778"/>
      <c r="I95" s="155"/>
      <c r="K95" s="779" t="s">
        <v>27</v>
      </c>
      <c r="L95" s="779"/>
      <c r="M95" s="779"/>
      <c r="N95" s="211"/>
      <c r="O95" s="212"/>
      <c r="P95" s="213"/>
      <c r="R95" s="214"/>
    </row>
    <row r="96" spans="1:18" s="210" customFormat="1" hidden="1" x14ac:dyDescent="0.25">
      <c r="A96" s="209"/>
      <c r="B96" s="209" t="s">
        <v>14</v>
      </c>
      <c r="D96" s="154"/>
      <c r="E96" s="154"/>
      <c r="F96" s="154"/>
      <c r="G96" s="154"/>
      <c r="H96" s="154"/>
      <c r="I96" s="154"/>
      <c r="K96" s="154"/>
      <c r="L96" s="154"/>
      <c r="M96" s="154"/>
      <c r="N96" s="154"/>
      <c r="O96" s="154"/>
      <c r="P96" s="154"/>
      <c r="R96" s="156" t="e">
        <f>+R98/R97</f>
        <v>#DIV/0!</v>
      </c>
    </row>
    <row r="97" spans="1:18" s="210" customFormat="1" hidden="1" x14ac:dyDescent="0.25">
      <c r="A97" s="209"/>
      <c r="B97" s="209" t="s">
        <v>135</v>
      </c>
      <c r="D97" s="157"/>
      <c r="E97" s="157"/>
      <c r="F97" s="157"/>
      <c r="G97" s="157"/>
      <c r="H97" s="157"/>
      <c r="I97" s="157"/>
      <c r="K97" s="157"/>
      <c r="L97" s="157"/>
      <c r="M97" s="157"/>
      <c r="N97" s="157"/>
      <c r="O97" s="157"/>
      <c r="P97" s="157"/>
      <c r="R97" s="158">
        <f>SUM(D97:Q97)</f>
        <v>0</v>
      </c>
    </row>
    <row r="98" spans="1:18" s="210" customFormat="1" hidden="1" x14ac:dyDescent="0.25">
      <c r="A98" s="209"/>
      <c r="B98" s="209" t="s">
        <v>13</v>
      </c>
      <c r="D98" s="156">
        <f>+D96*D97</f>
        <v>0</v>
      </c>
      <c r="E98" s="156">
        <f t="shared" ref="E98:P98" si="61">+E96*E97</f>
        <v>0</v>
      </c>
      <c r="F98" s="156">
        <f t="shared" si="61"/>
        <v>0</v>
      </c>
      <c r="G98" s="156">
        <f t="shared" si="61"/>
        <v>0</v>
      </c>
      <c r="H98" s="156">
        <f t="shared" si="61"/>
        <v>0</v>
      </c>
      <c r="I98" s="156">
        <f>+I96*I97</f>
        <v>0</v>
      </c>
      <c r="K98" s="156">
        <f t="shared" si="61"/>
        <v>0</v>
      </c>
      <c r="L98" s="156">
        <f t="shared" si="61"/>
        <v>0</v>
      </c>
      <c r="M98" s="156">
        <f t="shared" si="61"/>
        <v>0</v>
      </c>
      <c r="N98" s="156">
        <f t="shared" si="61"/>
        <v>0</v>
      </c>
      <c r="O98" s="156">
        <f t="shared" si="61"/>
        <v>0</v>
      </c>
      <c r="P98" s="156">
        <f t="shared" si="61"/>
        <v>0</v>
      </c>
      <c r="R98" s="156">
        <f>SUM(D98:Q98)</f>
        <v>0</v>
      </c>
    </row>
    <row r="99" spans="1:18" s="210" customFormat="1" hidden="1" x14ac:dyDescent="0.25">
      <c r="A99" s="768" t="s">
        <v>237</v>
      </c>
      <c r="B99" s="769"/>
      <c r="D99" s="215"/>
      <c r="E99" s="216"/>
      <c r="F99" s="216"/>
      <c r="G99" s="216"/>
      <c r="H99" s="216"/>
      <c r="I99" s="217"/>
      <c r="K99" s="215"/>
      <c r="L99" s="216"/>
      <c r="M99" s="216"/>
      <c r="N99" s="216"/>
      <c r="O99" s="216"/>
      <c r="P99" s="217"/>
      <c r="R99" s="218"/>
    </row>
    <row r="100" spans="1:18" s="210" customFormat="1" ht="15.6" hidden="1" x14ac:dyDescent="0.25">
      <c r="A100" s="209"/>
      <c r="B100" s="209" t="s">
        <v>180</v>
      </c>
      <c r="D100" s="778"/>
      <c r="E100" s="778"/>
      <c r="F100" s="778"/>
      <c r="G100" s="778"/>
      <c r="H100" s="778"/>
      <c r="I100" s="155"/>
      <c r="K100" s="780" t="s">
        <v>27</v>
      </c>
      <c r="L100" s="785"/>
      <c r="M100" s="786"/>
      <c r="N100" s="225"/>
      <c r="O100" s="226"/>
      <c r="P100" s="227"/>
      <c r="R100" s="214"/>
    </row>
    <row r="101" spans="1:18" s="210" customFormat="1" hidden="1" x14ac:dyDescent="0.25">
      <c r="A101" s="209"/>
      <c r="B101" s="209" t="s">
        <v>14</v>
      </c>
      <c r="D101" s="154"/>
      <c r="E101" s="154"/>
      <c r="F101" s="154"/>
      <c r="G101" s="154"/>
      <c r="H101" s="154"/>
      <c r="I101" s="154"/>
      <c r="K101" s="154"/>
      <c r="L101" s="154"/>
      <c r="M101" s="154"/>
      <c r="N101" s="154"/>
      <c r="O101" s="154"/>
      <c r="P101" s="154"/>
      <c r="R101" s="156" t="e">
        <f>+R103/R102</f>
        <v>#DIV/0!</v>
      </c>
    </row>
    <row r="102" spans="1:18" s="210" customFormat="1" hidden="1" x14ac:dyDescent="0.25">
      <c r="A102" s="209"/>
      <c r="B102" s="209" t="s">
        <v>135</v>
      </c>
      <c r="D102" s="157"/>
      <c r="E102" s="157"/>
      <c r="F102" s="157"/>
      <c r="G102" s="157"/>
      <c r="H102" s="157"/>
      <c r="I102" s="157"/>
      <c r="K102" s="157"/>
      <c r="L102" s="157"/>
      <c r="M102" s="157"/>
      <c r="N102" s="157"/>
      <c r="O102" s="157"/>
      <c r="P102" s="157"/>
      <c r="R102" s="158">
        <f>SUM(D102:Q102)</f>
        <v>0</v>
      </c>
    </row>
    <row r="103" spans="1:18" s="210" customFormat="1" hidden="1" x14ac:dyDescent="0.25">
      <c r="A103" s="209"/>
      <c r="B103" s="209" t="s">
        <v>13</v>
      </c>
      <c r="D103" s="156">
        <f t="shared" ref="D103:P103" si="62">+D101*D102</f>
        <v>0</v>
      </c>
      <c r="E103" s="156">
        <f t="shared" si="62"/>
        <v>0</v>
      </c>
      <c r="F103" s="156">
        <f t="shared" si="62"/>
        <v>0</v>
      </c>
      <c r="G103" s="156">
        <f t="shared" si="62"/>
        <v>0</v>
      </c>
      <c r="H103" s="156">
        <f t="shared" si="62"/>
        <v>0</v>
      </c>
      <c r="I103" s="156">
        <f>+I101*I102</f>
        <v>0</v>
      </c>
      <c r="K103" s="156">
        <f t="shared" si="62"/>
        <v>0</v>
      </c>
      <c r="L103" s="156">
        <f t="shared" si="62"/>
        <v>0</v>
      </c>
      <c r="M103" s="156">
        <f t="shared" si="62"/>
        <v>0</v>
      </c>
      <c r="N103" s="156">
        <f t="shared" si="62"/>
        <v>0</v>
      </c>
      <c r="O103" s="156">
        <f t="shared" si="62"/>
        <v>0</v>
      </c>
      <c r="P103" s="156">
        <f t="shared" si="62"/>
        <v>0</v>
      </c>
      <c r="R103" s="156">
        <f>SUM(D103:Q103)</f>
        <v>0</v>
      </c>
    </row>
    <row r="104" spans="1:18" s="210" customFormat="1" hidden="1" x14ac:dyDescent="0.25">
      <c r="A104" s="768" t="s">
        <v>238</v>
      </c>
      <c r="B104" s="769"/>
      <c r="D104" s="215"/>
      <c r="E104" s="216"/>
      <c r="F104" s="216"/>
      <c r="G104" s="216"/>
      <c r="H104" s="216"/>
      <c r="I104" s="217"/>
      <c r="K104" s="215"/>
      <c r="L104" s="216"/>
      <c r="M104" s="216"/>
      <c r="N104" s="216"/>
      <c r="O104" s="216"/>
      <c r="P104" s="217"/>
      <c r="R104" s="218"/>
    </row>
    <row r="105" spans="1:18" s="210" customFormat="1" ht="15.6" hidden="1" x14ac:dyDescent="0.25">
      <c r="A105" s="209"/>
      <c r="B105" s="209" t="s">
        <v>180</v>
      </c>
      <c r="D105" s="778"/>
      <c r="E105" s="778"/>
      <c r="F105" s="778"/>
      <c r="G105" s="778"/>
      <c r="H105" s="778"/>
      <c r="I105" s="155"/>
      <c r="K105" s="779" t="s">
        <v>27</v>
      </c>
      <c r="L105" s="779"/>
      <c r="M105" s="779"/>
      <c r="N105" s="211"/>
      <c r="O105" s="212"/>
      <c r="P105" s="213"/>
      <c r="R105" s="214"/>
    </row>
    <row r="106" spans="1:18" s="210" customFormat="1" hidden="1" x14ac:dyDescent="0.25">
      <c r="A106" s="209"/>
      <c r="B106" s="209" t="s">
        <v>14</v>
      </c>
      <c r="D106" s="154"/>
      <c r="E106" s="154"/>
      <c r="F106" s="154"/>
      <c r="G106" s="154"/>
      <c r="H106" s="154"/>
      <c r="I106" s="154"/>
      <c r="K106" s="154"/>
      <c r="L106" s="154"/>
      <c r="M106" s="154"/>
      <c r="N106" s="154"/>
      <c r="O106" s="154"/>
      <c r="P106" s="154"/>
      <c r="R106" s="156" t="e">
        <f>+R108/R107</f>
        <v>#DIV/0!</v>
      </c>
    </row>
    <row r="107" spans="1:18" s="210" customFormat="1" hidden="1" x14ac:dyDescent="0.25">
      <c r="A107" s="209"/>
      <c r="B107" s="209" t="s">
        <v>135</v>
      </c>
      <c r="D107" s="157"/>
      <c r="E107" s="157"/>
      <c r="F107" s="157"/>
      <c r="G107" s="157"/>
      <c r="H107" s="157"/>
      <c r="I107" s="157"/>
      <c r="K107" s="157"/>
      <c r="L107" s="157"/>
      <c r="M107" s="157"/>
      <c r="N107" s="157"/>
      <c r="O107" s="157"/>
      <c r="P107" s="157"/>
      <c r="R107" s="158">
        <f>SUM(D107:Q107)</f>
        <v>0</v>
      </c>
    </row>
    <row r="108" spans="1:18" s="210" customFormat="1" hidden="1" x14ac:dyDescent="0.25">
      <c r="A108" s="209"/>
      <c r="B108" s="209" t="s">
        <v>13</v>
      </c>
      <c r="D108" s="156">
        <f t="shared" ref="D108:P108" si="63">+D106*D107</f>
        <v>0</v>
      </c>
      <c r="E108" s="156">
        <f t="shared" si="63"/>
        <v>0</v>
      </c>
      <c r="F108" s="156">
        <f t="shared" si="63"/>
        <v>0</v>
      </c>
      <c r="G108" s="156">
        <f t="shared" si="63"/>
        <v>0</v>
      </c>
      <c r="H108" s="156">
        <f t="shared" si="63"/>
        <v>0</v>
      </c>
      <c r="I108" s="156">
        <f>+I106*I107</f>
        <v>0</v>
      </c>
      <c r="K108" s="156">
        <f t="shared" si="63"/>
        <v>0</v>
      </c>
      <c r="L108" s="156">
        <f t="shared" si="63"/>
        <v>0</v>
      </c>
      <c r="M108" s="156">
        <f t="shared" si="63"/>
        <v>0</v>
      </c>
      <c r="N108" s="156">
        <f t="shared" si="63"/>
        <v>0</v>
      </c>
      <c r="O108" s="156">
        <f t="shared" si="63"/>
        <v>0</v>
      </c>
      <c r="P108" s="156">
        <f t="shared" si="63"/>
        <v>0</v>
      </c>
      <c r="R108" s="156">
        <f>SUM(D108:Q108)</f>
        <v>0</v>
      </c>
    </row>
    <row r="109" spans="1:18" s="210" customFormat="1" hidden="1" x14ac:dyDescent="0.25">
      <c r="A109" s="768" t="s">
        <v>239</v>
      </c>
      <c r="B109" s="769"/>
      <c r="D109" s="215"/>
      <c r="E109" s="216"/>
      <c r="F109" s="216"/>
      <c r="G109" s="216"/>
      <c r="H109" s="216"/>
      <c r="I109" s="217"/>
      <c r="K109" s="215"/>
      <c r="L109" s="216"/>
      <c r="M109" s="216"/>
      <c r="N109" s="216"/>
      <c r="O109" s="216"/>
      <c r="P109" s="217"/>
      <c r="R109" s="218"/>
    </row>
    <row r="110" spans="1:18" s="210" customFormat="1" ht="15.6" hidden="1" x14ac:dyDescent="0.25">
      <c r="A110" s="209"/>
      <c r="B110" s="209" t="s">
        <v>180</v>
      </c>
      <c r="D110" s="778"/>
      <c r="E110" s="778"/>
      <c r="F110" s="778"/>
      <c r="G110" s="778"/>
      <c r="H110" s="778"/>
      <c r="I110" s="155"/>
      <c r="K110" s="779" t="s">
        <v>27</v>
      </c>
      <c r="L110" s="779"/>
      <c r="M110" s="779"/>
      <c r="N110" s="211"/>
      <c r="O110" s="212"/>
      <c r="P110" s="213"/>
      <c r="R110" s="214"/>
    </row>
    <row r="111" spans="1:18" s="210" customFormat="1" hidden="1" x14ac:dyDescent="0.25">
      <c r="A111" s="209"/>
      <c r="B111" s="209" t="s">
        <v>14</v>
      </c>
      <c r="D111" s="154"/>
      <c r="E111" s="154"/>
      <c r="F111" s="154"/>
      <c r="G111" s="154"/>
      <c r="H111" s="154"/>
      <c r="I111" s="154"/>
      <c r="K111" s="154"/>
      <c r="L111" s="154"/>
      <c r="M111" s="154"/>
      <c r="N111" s="154"/>
      <c r="O111" s="154"/>
      <c r="P111" s="154"/>
      <c r="R111" s="156" t="e">
        <f>+R113/R112</f>
        <v>#DIV/0!</v>
      </c>
    </row>
    <row r="112" spans="1:18" s="210" customFormat="1" hidden="1" x14ac:dyDescent="0.25">
      <c r="A112" s="209"/>
      <c r="B112" s="209" t="s">
        <v>135</v>
      </c>
      <c r="D112" s="157"/>
      <c r="E112" s="157"/>
      <c r="F112" s="157"/>
      <c r="G112" s="157"/>
      <c r="H112" s="157"/>
      <c r="I112" s="157"/>
      <c r="K112" s="157"/>
      <c r="L112" s="157"/>
      <c r="M112" s="157"/>
      <c r="N112" s="157"/>
      <c r="O112" s="157"/>
      <c r="P112" s="157"/>
      <c r="R112" s="158">
        <f>SUM(D112:Q112)</f>
        <v>0</v>
      </c>
    </row>
    <row r="113" spans="1:18" s="210" customFormat="1" hidden="1" x14ac:dyDescent="0.25">
      <c r="A113" s="209"/>
      <c r="B113" s="209" t="s">
        <v>13</v>
      </c>
      <c r="D113" s="156">
        <f t="shared" ref="D113:P113" si="64">+D111*D112</f>
        <v>0</v>
      </c>
      <c r="E113" s="156">
        <f t="shared" si="64"/>
        <v>0</v>
      </c>
      <c r="F113" s="156">
        <f t="shared" si="64"/>
        <v>0</v>
      </c>
      <c r="G113" s="156">
        <f t="shared" si="64"/>
        <v>0</v>
      </c>
      <c r="H113" s="156">
        <f t="shared" si="64"/>
        <v>0</v>
      </c>
      <c r="I113" s="156">
        <f>+I111*I112</f>
        <v>0</v>
      </c>
      <c r="K113" s="156">
        <f t="shared" si="64"/>
        <v>0</v>
      </c>
      <c r="L113" s="156">
        <f t="shared" si="64"/>
        <v>0</v>
      </c>
      <c r="M113" s="156">
        <f t="shared" si="64"/>
        <v>0</v>
      </c>
      <c r="N113" s="156">
        <f t="shared" si="64"/>
        <v>0</v>
      </c>
      <c r="O113" s="156">
        <f t="shared" si="64"/>
        <v>0</v>
      </c>
      <c r="P113" s="156">
        <f t="shared" si="64"/>
        <v>0</v>
      </c>
      <c r="R113" s="156">
        <f>SUM(D113:Q113)</f>
        <v>0</v>
      </c>
    </row>
    <row r="114" spans="1:18" s="210" customFormat="1" hidden="1" x14ac:dyDescent="0.25">
      <c r="A114" s="768" t="s">
        <v>240</v>
      </c>
      <c r="B114" s="769"/>
      <c r="D114" s="215"/>
      <c r="E114" s="216"/>
      <c r="F114" s="216"/>
      <c r="G114" s="216"/>
      <c r="H114" s="216"/>
      <c r="I114" s="217"/>
      <c r="K114" s="215"/>
      <c r="L114" s="216"/>
      <c r="M114" s="216"/>
      <c r="N114" s="216"/>
      <c r="O114" s="216"/>
      <c r="P114" s="217"/>
      <c r="R114" s="218"/>
    </row>
    <row r="115" spans="1:18" s="210" customFormat="1" ht="15.6" hidden="1" x14ac:dyDescent="0.25">
      <c r="A115" s="209"/>
      <c r="B115" s="209" t="s">
        <v>180</v>
      </c>
      <c r="D115" s="778"/>
      <c r="E115" s="778"/>
      <c r="F115" s="778"/>
      <c r="G115" s="778"/>
      <c r="H115" s="778"/>
      <c r="I115" s="155"/>
      <c r="K115" s="779" t="s">
        <v>27</v>
      </c>
      <c r="L115" s="779"/>
      <c r="M115" s="779"/>
      <c r="N115" s="211"/>
      <c r="O115" s="212"/>
      <c r="P115" s="213"/>
      <c r="R115" s="214"/>
    </row>
    <row r="116" spans="1:18" s="210" customFormat="1" hidden="1" x14ac:dyDescent="0.25">
      <c r="A116" s="209"/>
      <c r="B116" s="209" t="s">
        <v>14</v>
      </c>
      <c r="D116" s="154"/>
      <c r="E116" s="154"/>
      <c r="F116" s="154"/>
      <c r="G116" s="154"/>
      <c r="H116" s="154"/>
      <c r="I116" s="154"/>
      <c r="K116" s="154"/>
      <c r="L116" s="154"/>
      <c r="M116" s="154"/>
      <c r="N116" s="154"/>
      <c r="O116" s="154"/>
      <c r="P116" s="154"/>
      <c r="R116" s="156" t="e">
        <f>+R118/R117</f>
        <v>#DIV/0!</v>
      </c>
    </row>
    <row r="117" spans="1:18" s="210" customFormat="1" hidden="1" x14ac:dyDescent="0.25">
      <c r="A117" s="209"/>
      <c r="B117" s="209" t="s">
        <v>135</v>
      </c>
      <c r="D117" s="157"/>
      <c r="E117" s="157"/>
      <c r="F117" s="157"/>
      <c r="G117" s="157"/>
      <c r="H117" s="157"/>
      <c r="I117" s="157"/>
      <c r="K117" s="157"/>
      <c r="L117" s="157"/>
      <c r="M117" s="157"/>
      <c r="N117" s="157"/>
      <c r="O117" s="157"/>
      <c r="P117" s="157"/>
      <c r="R117" s="158">
        <f>SUM(D117:Q117)</f>
        <v>0</v>
      </c>
    </row>
    <row r="118" spans="1:18" s="210" customFormat="1" hidden="1" x14ac:dyDescent="0.25">
      <c r="A118" s="209"/>
      <c r="B118" s="209" t="s">
        <v>13</v>
      </c>
      <c r="D118" s="156">
        <f t="shared" ref="D118:P118" si="65">+D116*D117</f>
        <v>0</v>
      </c>
      <c r="E118" s="156">
        <f t="shared" si="65"/>
        <v>0</v>
      </c>
      <c r="F118" s="156">
        <f t="shared" si="65"/>
        <v>0</v>
      </c>
      <c r="G118" s="156">
        <f t="shared" si="65"/>
        <v>0</v>
      </c>
      <c r="H118" s="156">
        <f t="shared" si="65"/>
        <v>0</v>
      </c>
      <c r="I118" s="156">
        <f>+I116*I117</f>
        <v>0</v>
      </c>
      <c r="K118" s="156">
        <f t="shared" si="65"/>
        <v>0</v>
      </c>
      <c r="L118" s="156">
        <f t="shared" si="65"/>
        <v>0</v>
      </c>
      <c r="M118" s="156">
        <f t="shared" si="65"/>
        <v>0</v>
      </c>
      <c r="N118" s="156">
        <f t="shared" si="65"/>
        <v>0</v>
      </c>
      <c r="O118" s="156">
        <f t="shared" si="65"/>
        <v>0</v>
      </c>
      <c r="P118" s="156">
        <f t="shared" si="65"/>
        <v>0</v>
      </c>
      <c r="R118" s="156">
        <f>SUM(D118:Q118)</f>
        <v>0</v>
      </c>
    </row>
    <row r="119" spans="1:18" x14ac:dyDescent="0.25">
      <c r="D119" s="3"/>
      <c r="E119" s="3"/>
      <c r="F119" s="3"/>
      <c r="G119" s="3"/>
      <c r="H119" s="3"/>
      <c r="I119" s="3"/>
      <c r="K119" s="3"/>
      <c r="L119" s="3"/>
      <c r="M119" s="3"/>
      <c r="N119" s="3"/>
      <c r="O119" s="3"/>
      <c r="P119" s="3"/>
      <c r="R119" s="3"/>
    </row>
    <row r="120" spans="1:18" s="210" customFormat="1" ht="18.600000000000001" customHeight="1" x14ac:dyDescent="0.25">
      <c r="A120" s="766" t="s">
        <v>11</v>
      </c>
      <c r="B120" s="767"/>
      <c r="D120" s="228"/>
      <c r="E120" s="229"/>
      <c r="F120" s="229"/>
      <c r="G120" s="229"/>
      <c r="H120" s="229"/>
      <c r="I120" s="230"/>
      <c r="K120" s="228"/>
      <c r="L120" s="229"/>
      <c r="M120" s="229"/>
      <c r="N120" s="229"/>
      <c r="O120" s="229"/>
      <c r="P120" s="230"/>
      <c r="R120" s="231"/>
    </row>
    <row r="121" spans="1:18" s="210" customFormat="1" x14ac:dyDescent="0.25">
      <c r="A121" s="768" t="s">
        <v>231</v>
      </c>
      <c r="B121" s="769"/>
      <c r="D121" s="215"/>
      <c r="E121" s="216"/>
      <c r="F121" s="216"/>
      <c r="G121" s="216"/>
      <c r="H121" s="216"/>
      <c r="I121" s="217"/>
      <c r="K121" s="215"/>
      <c r="L121" s="216"/>
      <c r="M121" s="216"/>
      <c r="N121" s="216"/>
      <c r="O121" s="216"/>
      <c r="P121" s="217"/>
      <c r="R121" s="218"/>
    </row>
    <row r="122" spans="1:18" s="210" customFormat="1" ht="15.6" x14ac:dyDescent="0.25">
      <c r="A122" s="209"/>
      <c r="B122" s="209" t="s">
        <v>180</v>
      </c>
      <c r="D122" s="778"/>
      <c r="E122" s="778"/>
      <c r="F122" s="778"/>
      <c r="G122" s="778"/>
      <c r="H122" s="778"/>
      <c r="I122" s="155"/>
      <c r="K122" s="779" t="s">
        <v>27</v>
      </c>
      <c r="L122" s="779"/>
      <c r="M122" s="779"/>
      <c r="N122" s="211"/>
      <c r="O122" s="212"/>
      <c r="P122" s="213"/>
      <c r="R122" s="214"/>
    </row>
    <row r="123" spans="1:18" s="210" customFormat="1" x14ac:dyDescent="0.25">
      <c r="A123" s="209"/>
      <c r="B123" s="209" t="s">
        <v>14</v>
      </c>
      <c r="D123" s="154"/>
      <c r="E123" s="154"/>
      <c r="F123" s="154"/>
      <c r="G123" s="154"/>
      <c r="H123" s="154"/>
      <c r="I123" s="154"/>
      <c r="K123" s="154"/>
      <c r="L123" s="154"/>
      <c r="M123" s="154"/>
      <c r="N123" s="154"/>
      <c r="O123" s="154"/>
      <c r="P123" s="154"/>
      <c r="R123" s="156" t="e">
        <f>+R125/R124</f>
        <v>#DIV/0!</v>
      </c>
    </row>
    <row r="124" spans="1:18" s="210" customFormat="1" x14ac:dyDescent="0.25">
      <c r="A124" s="209"/>
      <c r="B124" s="209" t="s">
        <v>135</v>
      </c>
      <c r="D124" s="157"/>
      <c r="E124" s="157"/>
      <c r="F124" s="157"/>
      <c r="G124" s="157"/>
      <c r="H124" s="157"/>
      <c r="I124" s="157"/>
      <c r="K124" s="157"/>
      <c r="L124" s="157"/>
      <c r="M124" s="157"/>
      <c r="N124" s="157"/>
      <c r="O124" s="157"/>
      <c r="P124" s="157"/>
      <c r="R124" s="158">
        <f>SUM(D124:Q124)</f>
        <v>0</v>
      </c>
    </row>
    <row r="125" spans="1:18" s="210" customFormat="1" x14ac:dyDescent="0.25">
      <c r="A125" s="209"/>
      <c r="B125" s="209" t="s">
        <v>13</v>
      </c>
      <c r="D125" s="156">
        <f t="shared" ref="D125:P125" si="66">+D123*D124</f>
        <v>0</v>
      </c>
      <c r="E125" s="156">
        <f t="shared" si="66"/>
        <v>0</v>
      </c>
      <c r="F125" s="156">
        <f t="shared" si="66"/>
        <v>0</v>
      </c>
      <c r="G125" s="156">
        <f t="shared" si="66"/>
        <v>0</v>
      </c>
      <c r="H125" s="156">
        <f t="shared" si="66"/>
        <v>0</v>
      </c>
      <c r="I125" s="156">
        <f>+I123*I124</f>
        <v>0</v>
      </c>
      <c r="K125" s="156">
        <f t="shared" si="66"/>
        <v>0</v>
      </c>
      <c r="L125" s="156">
        <f t="shared" si="66"/>
        <v>0</v>
      </c>
      <c r="M125" s="156">
        <f t="shared" si="66"/>
        <v>0</v>
      </c>
      <c r="N125" s="156">
        <f t="shared" si="66"/>
        <v>0</v>
      </c>
      <c r="O125" s="156">
        <f t="shared" si="66"/>
        <v>0</v>
      </c>
      <c r="P125" s="156">
        <f t="shared" si="66"/>
        <v>0</v>
      </c>
      <c r="R125" s="156">
        <f>SUM(D125:Q125)</f>
        <v>0</v>
      </c>
    </row>
    <row r="126" spans="1:18" s="210" customFormat="1" x14ac:dyDescent="0.25">
      <c r="A126" s="768" t="s">
        <v>232</v>
      </c>
      <c r="B126" s="769"/>
      <c r="D126" s="215"/>
      <c r="E126" s="216"/>
      <c r="F126" s="216"/>
      <c r="G126" s="216"/>
      <c r="H126" s="216"/>
      <c r="I126" s="217"/>
      <c r="K126" s="215"/>
      <c r="L126" s="216"/>
      <c r="M126" s="216"/>
      <c r="N126" s="216"/>
      <c r="O126" s="216"/>
      <c r="P126" s="217"/>
      <c r="R126" s="218"/>
    </row>
    <row r="127" spans="1:18" s="210" customFormat="1" ht="15.6" x14ac:dyDescent="0.25">
      <c r="A127" s="209"/>
      <c r="B127" s="209" t="s">
        <v>180</v>
      </c>
      <c r="D127" s="778"/>
      <c r="E127" s="778"/>
      <c r="F127" s="778"/>
      <c r="G127" s="778"/>
      <c r="H127" s="778"/>
      <c r="I127" s="155"/>
      <c r="K127" s="779" t="s">
        <v>27</v>
      </c>
      <c r="L127" s="779"/>
      <c r="M127" s="779"/>
      <c r="N127" s="211"/>
      <c r="O127" s="212"/>
      <c r="P127" s="213"/>
      <c r="R127" s="214"/>
    </row>
    <row r="128" spans="1:18" s="210" customFormat="1" x14ac:dyDescent="0.25">
      <c r="A128" s="209"/>
      <c r="B128" s="209" t="s">
        <v>14</v>
      </c>
      <c r="D128" s="154"/>
      <c r="E128" s="154"/>
      <c r="F128" s="154"/>
      <c r="G128" s="154"/>
      <c r="H128" s="154"/>
      <c r="I128" s="154"/>
      <c r="K128" s="154"/>
      <c r="L128" s="154"/>
      <c r="M128" s="154"/>
      <c r="N128" s="154"/>
      <c r="O128" s="154"/>
      <c r="P128" s="154"/>
      <c r="R128" s="156" t="e">
        <f>+R130/R129</f>
        <v>#DIV/0!</v>
      </c>
    </row>
    <row r="129" spans="1:18" s="210" customFormat="1" x14ac:dyDescent="0.25">
      <c r="A129" s="209"/>
      <c r="B129" s="209" t="s">
        <v>135</v>
      </c>
      <c r="D129" s="157"/>
      <c r="E129" s="157"/>
      <c r="F129" s="157"/>
      <c r="G129" s="157"/>
      <c r="H129" s="157"/>
      <c r="I129" s="157"/>
      <c r="K129" s="157"/>
      <c r="L129" s="157"/>
      <c r="M129" s="157"/>
      <c r="N129" s="157"/>
      <c r="O129" s="157"/>
      <c r="P129" s="157"/>
      <c r="R129" s="158">
        <f>SUM(D129:Q129)</f>
        <v>0</v>
      </c>
    </row>
    <row r="130" spans="1:18" s="210" customFormat="1" x14ac:dyDescent="0.25">
      <c r="A130" s="209"/>
      <c r="B130" s="209" t="s">
        <v>13</v>
      </c>
      <c r="D130" s="156">
        <f t="shared" ref="D130:P130" si="67">+D128*D129</f>
        <v>0</v>
      </c>
      <c r="E130" s="156">
        <f t="shared" si="67"/>
        <v>0</v>
      </c>
      <c r="F130" s="156">
        <f t="shared" si="67"/>
        <v>0</v>
      </c>
      <c r="G130" s="156">
        <f t="shared" si="67"/>
        <v>0</v>
      </c>
      <c r="H130" s="156">
        <f t="shared" si="67"/>
        <v>0</v>
      </c>
      <c r="I130" s="156">
        <f>+I128*I129</f>
        <v>0</v>
      </c>
      <c r="K130" s="156">
        <f t="shared" si="67"/>
        <v>0</v>
      </c>
      <c r="L130" s="156">
        <f t="shared" si="67"/>
        <v>0</v>
      </c>
      <c r="M130" s="156">
        <f t="shared" si="67"/>
        <v>0</v>
      </c>
      <c r="N130" s="156">
        <f t="shared" si="67"/>
        <v>0</v>
      </c>
      <c r="O130" s="156">
        <f t="shared" si="67"/>
        <v>0</v>
      </c>
      <c r="P130" s="156">
        <f t="shared" si="67"/>
        <v>0</v>
      </c>
      <c r="R130" s="156">
        <f>SUM(D130:Q130)</f>
        <v>0</v>
      </c>
    </row>
    <row r="131" spans="1:18" s="210" customFormat="1" x14ac:dyDescent="0.25">
      <c r="A131" s="768" t="s">
        <v>233</v>
      </c>
      <c r="B131" s="769"/>
      <c r="D131" s="215"/>
      <c r="E131" s="216"/>
      <c r="F131" s="216"/>
      <c r="G131" s="216"/>
      <c r="H131" s="216"/>
      <c r="I131" s="217"/>
      <c r="K131" s="215"/>
      <c r="L131" s="216"/>
      <c r="M131" s="216"/>
      <c r="N131" s="216"/>
      <c r="O131" s="216"/>
      <c r="P131" s="217"/>
      <c r="R131" s="218"/>
    </row>
    <row r="132" spans="1:18" s="210" customFormat="1" ht="15.6" x14ac:dyDescent="0.25">
      <c r="A132" s="209"/>
      <c r="B132" s="209" t="s">
        <v>180</v>
      </c>
      <c r="D132" s="778"/>
      <c r="E132" s="778"/>
      <c r="F132" s="778"/>
      <c r="G132" s="778"/>
      <c r="H132" s="778"/>
      <c r="I132" s="155"/>
      <c r="K132" s="779" t="s">
        <v>27</v>
      </c>
      <c r="L132" s="779"/>
      <c r="M132" s="779"/>
      <c r="N132" s="211"/>
      <c r="O132" s="212"/>
      <c r="P132" s="213"/>
      <c r="R132" s="214"/>
    </row>
    <row r="133" spans="1:18" s="210" customFormat="1" x14ac:dyDescent="0.25">
      <c r="A133" s="209"/>
      <c r="B133" s="209" t="s">
        <v>14</v>
      </c>
      <c r="D133" s="154"/>
      <c r="E133" s="154"/>
      <c r="F133" s="154"/>
      <c r="G133" s="154"/>
      <c r="H133" s="154"/>
      <c r="I133" s="154"/>
      <c r="K133" s="154"/>
      <c r="L133" s="154"/>
      <c r="M133" s="154"/>
      <c r="N133" s="154"/>
      <c r="O133" s="154"/>
      <c r="P133" s="154"/>
      <c r="R133" s="156" t="e">
        <f>+R135/R134</f>
        <v>#DIV/0!</v>
      </c>
    </row>
    <row r="134" spans="1:18" s="210" customFormat="1" x14ac:dyDescent="0.25">
      <c r="A134" s="209"/>
      <c r="B134" s="209" t="s">
        <v>135</v>
      </c>
      <c r="D134" s="157"/>
      <c r="E134" s="157"/>
      <c r="F134" s="157"/>
      <c r="G134" s="157"/>
      <c r="H134" s="157"/>
      <c r="I134" s="157"/>
      <c r="K134" s="157"/>
      <c r="L134" s="157"/>
      <c r="M134" s="157"/>
      <c r="N134" s="157"/>
      <c r="O134" s="157"/>
      <c r="P134" s="157"/>
      <c r="R134" s="158">
        <f>SUM(D134:Q134)</f>
        <v>0</v>
      </c>
    </row>
    <row r="135" spans="1:18" s="210" customFormat="1" x14ac:dyDescent="0.25">
      <c r="A135" s="209"/>
      <c r="B135" s="209" t="s">
        <v>13</v>
      </c>
      <c r="D135" s="156">
        <f t="shared" ref="D135:P135" si="68">+D133*D134</f>
        <v>0</v>
      </c>
      <c r="E135" s="156">
        <f t="shared" si="68"/>
        <v>0</v>
      </c>
      <c r="F135" s="156">
        <f t="shared" si="68"/>
        <v>0</v>
      </c>
      <c r="G135" s="156">
        <f t="shared" si="68"/>
        <v>0</v>
      </c>
      <c r="H135" s="156">
        <f t="shared" si="68"/>
        <v>0</v>
      </c>
      <c r="I135" s="156">
        <f>+I133*I134</f>
        <v>0</v>
      </c>
      <c r="K135" s="156">
        <f t="shared" si="68"/>
        <v>0</v>
      </c>
      <c r="L135" s="156">
        <f t="shared" si="68"/>
        <v>0</v>
      </c>
      <c r="M135" s="156">
        <f t="shared" si="68"/>
        <v>0</v>
      </c>
      <c r="N135" s="156">
        <f t="shared" si="68"/>
        <v>0</v>
      </c>
      <c r="O135" s="156">
        <f t="shared" si="68"/>
        <v>0</v>
      </c>
      <c r="P135" s="156">
        <f t="shared" si="68"/>
        <v>0</v>
      </c>
      <c r="R135" s="156">
        <f>SUM(D135:Q135)</f>
        <v>0</v>
      </c>
    </row>
    <row r="136" spans="1:18" s="210" customFormat="1" x14ac:dyDescent="0.25">
      <c r="A136" s="768" t="s">
        <v>234</v>
      </c>
      <c r="B136" s="769"/>
      <c r="D136" s="221"/>
      <c r="E136" s="222"/>
      <c r="F136" s="222"/>
      <c r="G136" s="222"/>
      <c r="H136" s="222"/>
      <c r="I136" s="223"/>
      <c r="K136" s="221"/>
      <c r="L136" s="222"/>
      <c r="M136" s="222"/>
      <c r="N136" s="222"/>
      <c r="O136" s="222"/>
      <c r="P136" s="223"/>
      <c r="R136" s="224"/>
    </row>
    <row r="137" spans="1:18" s="210" customFormat="1" ht="15.6" x14ac:dyDescent="0.25">
      <c r="A137" s="209"/>
      <c r="B137" s="209" t="s">
        <v>180</v>
      </c>
      <c r="D137" s="778"/>
      <c r="E137" s="778"/>
      <c r="F137" s="778"/>
      <c r="G137" s="778"/>
      <c r="H137" s="778"/>
      <c r="I137" s="155"/>
      <c r="K137" s="779" t="s">
        <v>27</v>
      </c>
      <c r="L137" s="779"/>
      <c r="M137" s="779"/>
      <c r="N137" s="211"/>
      <c r="O137" s="212"/>
      <c r="P137" s="213"/>
      <c r="R137" s="214"/>
    </row>
    <row r="138" spans="1:18" s="210" customFormat="1" x14ac:dyDescent="0.25">
      <c r="A138" s="209"/>
      <c r="B138" s="209" t="s">
        <v>14</v>
      </c>
      <c r="D138" s="154"/>
      <c r="E138" s="154"/>
      <c r="F138" s="154"/>
      <c r="G138" s="154"/>
      <c r="H138" s="154"/>
      <c r="I138" s="154"/>
      <c r="K138" s="154"/>
      <c r="L138" s="154"/>
      <c r="M138" s="154"/>
      <c r="N138" s="154"/>
      <c r="O138" s="154"/>
      <c r="P138" s="154"/>
      <c r="R138" s="156" t="e">
        <f>+R140/R139</f>
        <v>#DIV/0!</v>
      </c>
    </row>
    <row r="139" spans="1:18" s="210" customFormat="1" x14ac:dyDescent="0.25">
      <c r="A139" s="209"/>
      <c r="B139" s="209" t="s">
        <v>135</v>
      </c>
      <c r="D139" s="157"/>
      <c r="E139" s="157"/>
      <c r="F139" s="157"/>
      <c r="G139" s="157"/>
      <c r="H139" s="157"/>
      <c r="I139" s="157"/>
      <c r="K139" s="157"/>
      <c r="L139" s="157"/>
      <c r="M139" s="157"/>
      <c r="N139" s="157"/>
      <c r="O139" s="157"/>
      <c r="P139" s="157"/>
      <c r="R139" s="158">
        <f>SUM(D139:Q139)</f>
        <v>0</v>
      </c>
    </row>
    <row r="140" spans="1:18" s="210" customFormat="1" x14ac:dyDescent="0.25">
      <c r="A140" s="209"/>
      <c r="B140" s="209" t="s">
        <v>13</v>
      </c>
      <c r="D140" s="156">
        <f t="shared" ref="D140:P140" si="69">+D138*D139</f>
        <v>0</v>
      </c>
      <c r="E140" s="156">
        <f t="shared" si="69"/>
        <v>0</v>
      </c>
      <c r="F140" s="156">
        <f t="shared" si="69"/>
        <v>0</v>
      </c>
      <c r="G140" s="156">
        <f t="shared" si="69"/>
        <v>0</v>
      </c>
      <c r="H140" s="156">
        <f t="shared" si="69"/>
        <v>0</v>
      </c>
      <c r="I140" s="156">
        <f>+I138*I139</f>
        <v>0</v>
      </c>
      <c r="K140" s="156">
        <f t="shared" si="69"/>
        <v>0</v>
      </c>
      <c r="L140" s="156">
        <f t="shared" si="69"/>
        <v>0</v>
      </c>
      <c r="M140" s="156">
        <f t="shared" si="69"/>
        <v>0</v>
      </c>
      <c r="N140" s="156">
        <f t="shared" si="69"/>
        <v>0</v>
      </c>
      <c r="O140" s="156">
        <f t="shared" si="69"/>
        <v>0</v>
      </c>
      <c r="P140" s="156">
        <f t="shared" si="69"/>
        <v>0</v>
      </c>
      <c r="R140" s="156">
        <f>SUM(D140:Q140)</f>
        <v>0</v>
      </c>
    </row>
    <row r="141" spans="1:18" s="210" customFormat="1" x14ac:dyDescent="0.25">
      <c r="A141" s="768" t="s">
        <v>235</v>
      </c>
      <c r="B141" s="769"/>
      <c r="D141" s="215"/>
      <c r="E141" s="216"/>
      <c r="F141" s="216"/>
      <c r="G141" s="216"/>
      <c r="H141" s="216"/>
      <c r="I141" s="217"/>
      <c r="K141" s="215"/>
      <c r="L141" s="216"/>
      <c r="M141" s="216"/>
      <c r="N141" s="216"/>
      <c r="O141" s="216"/>
      <c r="P141" s="217"/>
      <c r="R141" s="218"/>
    </row>
    <row r="142" spans="1:18" s="210" customFormat="1" ht="15.6" x14ac:dyDescent="0.25">
      <c r="A142" s="209"/>
      <c r="B142" s="209" t="s">
        <v>180</v>
      </c>
      <c r="D142" s="778"/>
      <c r="E142" s="778"/>
      <c r="F142" s="778"/>
      <c r="G142" s="778"/>
      <c r="H142" s="778"/>
      <c r="I142" s="155"/>
      <c r="K142" s="779" t="s">
        <v>27</v>
      </c>
      <c r="L142" s="779"/>
      <c r="M142" s="779"/>
      <c r="N142" s="211"/>
      <c r="O142" s="212"/>
      <c r="P142" s="213"/>
      <c r="R142" s="214"/>
    </row>
    <row r="143" spans="1:18" s="210" customFormat="1" x14ac:dyDescent="0.25">
      <c r="A143" s="209"/>
      <c r="B143" s="209" t="s">
        <v>14</v>
      </c>
      <c r="D143" s="154"/>
      <c r="E143" s="154"/>
      <c r="F143" s="154"/>
      <c r="G143" s="154"/>
      <c r="H143" s="154"/>
      <c r="I143" s="154"/>
      <c r="K143" s="154"/>
      <c r="L143" s="154"/>
      <c r="M143" s="154"/>
      <c r="N143" s="154"/>
      <c r="O143" s="154"/>
      <c r="P143" s="154"/>
      <c r="R143" s="156" t="e">
        <f>+R145/R144</f>
        <v>#DIV/0!</v>
      </c>
    </row>
    <row r="144" spans="1:18" s="210" customFormat="1" x14ac:dyDescent="0.25">
      <c r="A144" s="209"/>
      <c r="B144" s="209" t="s">
        <v>135</v>
      </c>
      <c r="D144" s="157"/>
      <c r="E144" s="157"/>
      <c r="F144" s="157"/>
      <c r="G144" s="157"/>
      <c r="H144" s="157"/>
      <c r="I144" s="157"/>
      <c r="K144" s="157"/>
      <c r="L144" s="157"/>
      <c r="M144" s="157"/>
      <c r="N144" s="157"/>
      <c r="O144" s="157"/>
      <c r="P144" s="157"/>
      <c r="R144" s="158">
        <f>SUM(D144:Q144)</f>
        <v>0</v>
      </c>
    </row>
    <row r="145" spans="1:18" s="210" customFormat="1" x14ac:dyDescent="0.25">
      <c r="A145" s="209"/>
      <c r="B145" s="209" t="s">
        <v>13</v>
      </c>
      <c r="D145" s="156">
        <f t="shared" ref="D145:P145" si="70">+D143*D144</f>
        <v>0</v>
      </c>
      <c r="E145" s="156">
        <f t="shared" si="70"/>
        <v>0</v>
      </c>
      <c r="F145" s="156">
        <f t="shared" si="70"/>
        <v>0</v>
      </c>
      <c r="G145" s="156">
        <f t="shared" si="70"/>
        <v>0</v>
      </c>
      <c r="H145" s="156">
        <f t="shared" si="70"/>
        <v>0</v>
      </c>
      <c r="I145" s="156">
        <f>+I143*I144</f>
        <v>0</v>
      </c>
      <c r="K145" s="156">
        <f t="shared" si="70"/>
        <v>0</v>
      </c>
      <c r="L145" s="156">
        <f t="shared" si="70"/>
        <v>0</v>
      </c>
      <c r="M145" s="156">
        <f t="shared" si="70"/>
        <v>0</v>
      </c>
      <c r="N145" s="156">
        <f t="shared" si="70"/>
        <v>0</v>
      </c>
      <c r="O145" s="156">
        <f t="shared" si="70"/>
        <v>0</v>
      </c>
      <c r="P145" s="156">
        <f t="shared" si="70"/>
        <v>0</v>
      </c>
      <c r="R145" s="156">
        <f>SUM(D145:Q145)</f>
        <v>0</v>
      </c>
    </row>
    <row r="146" spans="1:18" s="232" customFormat="1" x14ac:dyDescent="0.25">
      <c r="A146" s="671" t="s">
        <v>186</v>
      </c>
      <c r="D146" s="233"/>
      <c r="E146" s="233"/>
      <c r="F146" s="233"/>
      <c r="G146" s="233"/>
      <c r="H146" s="233"/>
      <c r="I146" s="233"/>
      <c r="K146" s="233"/>
      <c r="L146" s="233"/>
      <c r="M146" s="233"/>
      <c r="N146" s="233"/>
      <c r="O146" s="233"/>
      <c r="P146" s="233"/>
      <c r="R146" s="233"/>
    </row>
    <row r="147" spans="1:18" s="210" customFormat="1" hidden="1" x14ac:dyDescent="0.25">
      <c r="A147" s="768" t="s">
        <v>236</v>
      </c>
      <c r="B147" s="769"/>
      <c r="D147" s="215"/>
      <c r="E147" s="216"/>
      <c r="F147" s="216"/>
      <c r="G147" s="216"/>
      <c r="H147" s="216"/>
      <c r="I147" s="217"/>
      <c r="K147" s="215"/>
      <c r="L147" s="216"/>
      <c r="M147" s="216"/>
      <c r="N147" s="216"/>
      <c r="O147" s="216"/>
      <c r="P147" s="217"/>
      <c r="R147" s="218"/>
    </row>
    <row r="148" spans="1:18" s="210" customFormat="1" ht="15.6" hidden="1" x14ac:dyDescent="0.25">
      <c r="A148" s="209"/>
      <c r="B148" s="209" t="s">
        <v>180</v>
      </c>
      <c r="D148" s="778"/>
      <c r="E148" s="778"/>
      <c r="F148" s="778"/>
      <c r="G148" s="778"/>
      <c r="H148" s="778"/>
      <c r="I148" s="155"/>
      <c r="K148" s="779" t="s">
        <v>27</v>
      </c>
      <c r="L148" s="779"/>
      <c r="M148" s="779"/>
      <c r="N148" s="211"/>
      <c r="O148" s="212"/>
      <c r="P148" s="213"/>
      <c r="R148" s="214"/>
    </row>
    <row r="149" spans="1:18" s="210" customFormat="1" hidden="1" x14ac:dyDescent="0.25">
      <c r="A149" s="209"/>
      <c r="B149" s="209" t="s">
        <v>14</v>
      </c>
      <c r="D149" s="154"/>
      <c r="E149" s="154"/>
      <c r="F149" s="154"/>
      <c r="G149" s="154"/>
      <c r="H149" s="154"/>
      <c r="I149" s="154"/>
      <c r="K149" s="154"/>
      <c r="L149" s="154"/>
      <c r="M149" s="154"/>
      <c r="N149" s="154"/>
      <c r="O149" s="154"/>
      <c r="P149" s="154"/>
      <c r="R149" s="156" t="e">
        <f>+R151/R150</f>
        <v>#DIV/0!</v>
      </c>
    </row>
    <row r="150" spans="1:18" s="210" customFormat="1" hidden="1" x14ac:dyDescent="0.25">
      <c r="A150" s="209"/>
      <c r="B150" s="209" t="s">
        <v>135</v>
      </c>
      <c r="D150" s="157"/>
      <c r="E150" s="157"/>
      <c r="F150" s="157"/>
      <c r="G150" s="157"/>
      <c r="H150" s="157"/>
      <c r="I150" s="157"/>
      <c r="K150" s="157"/>
      <c r="L150" s="157"/>
      <c r="M150" s="157"/>
      <c r="N150" s="157"/>
      <c r="O150" s="157"/>
      <c r="P150" s="157"/>
      <c r="R150" s="158">
        <f>SUM(D150:Q150)</f>
        <v>0</v>
      </c>
    </row>
    <row r="151" spans="1:18" s="210" customFormat="1" hidden="1" x14ac:dyDescent="0.25">
      <c r="A151" s="209"/>
      <c r="B151" s="209" t="s">
        <v>13</v>
      </c>
      <c r="D151" s="156">
        <f t="shared" ref="D151:P151" si="71">+D149*D150</f>
        <v>0</v>
      </c>
      <c r="E151" s="156">
        <f t="shared" si="71"/>
        <v>0</v>
      </c>
      <c r="F151" s="156">
        <f t="shared" si="71"/>
        <v>0</v>
      </c>
      <c r="G151" s="156">
        <f t="shared" si="71"/>
        <v>0</v>
      </c>
      <c r="H151" s="156">
        <f t="shared" si="71"/>
        <v>0</v>
      </c>
      <c r="I151" s="156">
        <f>+I149*I150</f>
        <v>0</v>
      </c>
      <c r="K151" s="156">
        <f t="shared" si="71"/>
        <v>0</v>
      </c>
      <c r="L151" s="156">
        <f t="shared" si="71"/>
        <v>0</v>
      </c>
      <c r="M151" s="156">
        <f t="shared" si="71"/>
        <v>0</v>
      </c>
      <c r="N151" s="156">
        <f t="shared" si="71"/>
        <v>0</v>
      </c>
      <c r="O151" s="156">
        <f t="shared" si="71"/>
        <v>0</v>
      </c>
      <c r="P151" s="156">
        <f t="shared" si="71"/>
        <v>0</v>
      </c>
      <c r="R151" s="156">
        <f>SUM(D151:Q151)</f>
        <v>0</v>
      </c>
    </row>
    <row r="152" spans="1:18" s="210" customFormat="1" hidden="1" x14ac:dyDescent="0.25">
      <c r="A152" s="768" t="s">
        <v>237</v>
      </c>
      <c r="B152" s="769"/>
      <c r="D152" s="221"/>
      <c r="E152" s="222"/>
      <c r="F152" s="222"/>
      <c r="G152" s="222"/>
      <c r="H152" s="222"/>
      <c r="I152" s="223"/>
      <c r="K152" s="221"/>
      <c r="L152" s="222"/>
      <c r="M152" s="222"/>
      <c r="N152" s="222"/>
      <c r="O152" s="222"/>
      <c r="P152" s="223"/>
      <c r="R152" s="224"/>
    </row>
    <row r="153" spans="1:18" s="210" customFormat="1" ht="15.6" hidden="1" x14ac:dyDescent="0.25">
      <c r="A153" s="209"/>
      <c r="B153" s="209" t="s">
        <v>180</v>
      </c>
      <c r="D153" s="778"/>
      <c r="E153" s="778"/>
      <c r="F153" s="778"/>
      <c r="G153" s="778"/>
      <c r="H153" s="778"/>
      <c r="I153" s="155"/>
      <c r="K153" s="779" t="s">
        <v>27</v>
      </c>
      <c r="L153" s="779"/>
      <c r="M153" s="779"/>
      <c r="N153" s="211"/>
      <c r="O153" s="212"/>
      <c r="P153" s="213"/>
      <c r="R153" s="214"/>
    </row>
    <row r="154" spans="1:18" s="210" customFormat="1" hidden="1" x14ac:dyDescent="0.25">
      <c r="A154" s="209"/>
      <c r="B154" s="209" t="s">
        <v>14</v>
      </c>
      <c r="D154" s="154"/>
      <c r="E154" s="154"/>
      <c r="F154" s="154"/>
      <c r="G154" s="154"/>
      <c r="H154" s="154"/>
      <c r="I154" s="154"/>
      <c r="K154" s="154"/>
      <c r="L154" s="154"/>
      <c r="M154" s="154"/>
      <c r="N154" s="154"/>
      <c r="O154" s="154"/>
      <c r="P154" s="154"/>
      <c r="R154" s="156" t="e">
        <f>+R156/R155</f>
        <v>#DIV/0!</v>
      </c>
    </row>
    <row r="155" spans="1:18" s="210" customFormat="1" hidden="1" x14ac:dyDescent="0.25">
      <c r="A155" s="209"/>
      <c r="B155" s="209" t="s">
        <v>135</v>
      </c>
      <c r="D155" s="157"/>
      <c r="E155" s="157"/>
      <c r="F155" s="157"/>
      <c r="G155" s="157"/>
      <c r="H155" s="157"/>
      <c r="I155" s="157"/>
      <c r="K155" s="157"/>
      <c r="L155" s="157"/>
      <c r="M155" s="157"/>
      <c r="N155" s="157"/>
      <c r="O155" s="157"/>
      <c r="P155" s="157"/>
      <c r="R155" s="158">
        <f>SUM(D155:Q155)</f>
        <v>0</v>
      </c>
    </row>
    <row r="156" spans="1:18" s="210" customFormat="1" hidden="1" x14ac:dyDescent="0.25">
      <c r="A156" s="209"/>
      <c r="B156" s="209" t="s">
        <v>13</v>
      </c>
      <c r="D156" s="156">
        <f t="shared" ref="D156:P156" si="72">+D154*D155</f>
        <v>0</v>
      </c>
      <c r="E156" s="156">
        <f t="shared" si="72"/>
        <v>0</v>
      </c>
      <c r="F156" s="156">
        <f t="shared" si="72"/>
        <v>0</v>
      </c>
      <c r="G156" s="156">
        <f t="shared" si="72"/>
        <v>0</v>
      </c>
      <c r="H156" s="156">
        <f t="shared" si="72"/>
        <v>0</v>
      </c>
      <c r="I156" s="156">
        <f>+I154*I155</f>
        <v>0</v>
      </c>
      <c r="K156" s="156">
        <f t="shared" si="72"/>
        <v>0</v>
      </c>
      <c r="L156" s="156">
        <f t="shared" si="72"/>
        <v>0</v>
      </c>
      <c r="M156" s="156">
        <f t="shared" si="72"/>
        <v>0</v>
      </c>
      <c r="N156" s="156">
        <f t="shared" si="72"/>
        <v>0</v>
      </c>
      <c r="O156" s="156">
        <f t="shared" si="72"/>
        <v>0</v>
      </c>
      <c r="P156" s="156">
        <f t="shared" si="72"/>
        <v>0</v>
      </c>
      <c r="R156" s="156">
        <f>SUM(D156:Q156)</f>
        <v>0</v>
      </c>
    </row>
    <row r="157" spans="1:18" s="210" customFormat="1" hidden="1" x14ac:dyDescent="0.25">
      <c r="A157" s="768" t="s">
        <v>238</v>
      </c>
      <c r="B157" s="769"/>
      <c r="D157" s="215"/>
      <c r="E157" s="216"/>
      <c r="F157" s="216"/>
      <c r="G157" s="216"/>
      <c r="H157" s="216"/>
      <c r="I157" s="217"/>
      <c r="K157" s="215"/>
      <c r="L157" s="216"/>
      <c r="M157" s="216"/>
      <c r="N157" s="216"/>
      <c r="O157" s="216"/>
      <c r="P157" s="217"/>
      <c r="R157" s="218"/>
    </row>
    <row r="158" spans="1:18" s="210" customFormat="1" ht="15.6" hidden="1" x14ac:dyDescent="0.25">
      <c r="A158" s="209"/>
      <c r="B158" s="209" t="s">
        <v>180</v>
      </c>
      <c r="D158" s="778"/>
      <c r="E158" s="778"/>
      <c r="F158" s="778"/>
      <c r="G158" s="778"/>
      <c r="H158" s="778"/>
      <c r="I158" s="155"/>
      <c r="K158" s="779" t="s">
        <v>27</v>
      </c>
      <c r="L158" s="779"/>
      <c r="M158" s="779"/>
      <c r="N158" s="211"/>
      <c r="O158" s="212"/>
      <c r="P158" s="213"/>
      <c r="R158" s="214"/>
    </row>
    <row r="159" spans="1:18" s="210" customFormat="1" hidden="1" x14ac:dyDescent="0.25">
      <c r="A159" s="209"/>
      <c r="B159" s="209" t="s">
        <v>14</v>
      </c>
      <c r="D159" s="154"/>
      <c r="E159" s="154"/>
      <c r="F159" s="154"/>
      <c r="G159" s="154"/>
      <c r="H159" s="154"/>
      <c r="I159" s="154"/>
      <c r="K159" s="154"/>
      <c r="L159" s="154"/>
      <c r="M159" s="154"/>
      <c r="N159" s="154"/>
      <c r="O159" s="154"/>
      <c r="P159" s="154"/>
      <c r="R159" s="156" t="e">
        <f>+R161/R160</f>
        <v>#DIV/0!</v>
      </c>
    </row>
    <row r="160" spans="1:18" s="210" customFormat="1" hidden="1" x14ac:dyDescent="0.25">
      <c r="A160" s="209"/>
      <c r="B160" s="209" t="s">
        <v>135</v>
      </c>
      <c r="D160" s="157"/>
      <c r="E160" s="157"/>
      <c r="F160" s="157"/>
      <c r="G160" s="157"/>
      <c r="H160" s="157"/>
      <c r="I160" s="157"/>
      <c r="K160" s="157"/>
      <c r="L160" s="157"/>
      <c r="M160" s="157"/>
      <c r="N160" s="157"/>
      <c r="O160" s="157"/>
      <c r="P160" s="157"/>
      <c r="R160" s="158">
        <f>SUM(D160:Q160)</f>
        <v>0</v>
      </c>
    </row>
    <row r="161" spans="1:18" s="210" customFormat="1" hidden="1" x14ac:dyDescent="0.25">
      <c r="A161" s="209"/>
      <c r="B161" s="209" t="s">
        <v>13</v>
      </c>
      <c r="D161" s="156">
        <f t="shared" ref="D161:P161" si="73">+D159*D160</f>
        <v>0</v>
      </c>
      <c r="E161" s="156">
        <f t="shared" si="73"/>
        <v>0</v>
      </c>
      <c r="F161" s="156">
        <f t="shared" si="73"/>
        <v>0</v>
      </c>
      <c r="G161" s="156">
        <f t="shared" si="73"/>
        <v>0</v>
      </c>
      <c r="H161" s="156">
        <f t="shared" si="73"/>
        <v>0</v>
      </c>
      <c r="I161" s="156">
        <f>+I159*I160</f>
        <v>0</v>
      </c>
      <c r="K161" s="156">
        <f t="shared" si="73"/>
        <v>0</v>
      </c>
      <c r="L161" s="156">
        <f t="shared" si="73"/>
        <v>0</v>
      </c>
      <c r="M161" s="156">
        <f t="shared" si="73"/>
        <v>0</v>
      </c>
      <c r="N161" s="156">
        <f t="shared" si="73"/>
        <v>0</v>
      </c>
      <c r="O161" s="156">
        <f t="shared" si="73"/>
        <v>0</v>
      </c>
      <c r="P161" s="156">
        <f t="shared" si="73"/>
        <v>0</v>
      </c>
      <c r="R161" s="156">
        <f>SUM(D161:Q161)</f>
        <v>0</v>
      </c>
    </row>
    <row r="162" spans="1:18" s="210" customFormat="1" hidden="1" x14ac:dyDescent="0.25">
      <c r="A162" s="768" t="s">
        <v>239</v>
      </c>
      <c r="B162" s="769"/>
      <c r="D162" s="215"/>
      <c r="E162" s="216"/>
      <c r="F162" s="216"/>
      <c r="G162" s="216"/>
      <c r="H162" s="216"/>
      <c r="I162" s="217"/>
      <c r="K162" s="215"/>
      <c r="L162" s="216"/>
      <c r="M162" s="216"/>
      <c r="N162" s="216"/>
      <c r="O162" s="216"/>
      <c r="P162" s="217"/>
      <c r="R162" s="218"/>
    </row>
    <row r="163" spans="1:18" s="210" customFormat="1" ht="15.6" hidden="1" x14ac:dyDescent="0.25">
      <c r="A163" s="209"/>
      <c r="B163" s="209" t="s">
        <v>180</v>
      </c>
      <c r="D163" s="778"/>
      <c r="E163" s="778"/>
      <c r="F163" s="778"/>
      <c r="G163" s="778"/>
      <c r="H163" s="778"/>
      <c r="I163" s="155"/>
      <c r="K163" s="779" t="s">
        <v>27</v>
      </c>
      <c r="L163" s="779"/>
      <c r="M163" s="779"/>
      <c r="N163" s="211"/>
      <c r="O163" s="212"/>
      <c r="P163" s="213"/>
      <c r="R163" s="214"/>
    </row>
    <row r="164" spans="1:18" s="210" customFormat="1" hidden="1" x14ac:dyDescent="0.25">
      <c r="A164" s="209"/>
      <c r="B164" s="209" t="s">
        <v>14</v>
      </c>
      <c r="D164" s="154"/>
      <c r="E164" s="154"/>
      <c r="F164" s="154"/>
      <c r="G164" s="154"/>
      <c r="H164" s="154"/>
      <c r="I164" s="154"/>
      <c r="K164" s="154"/>
      <c r="L164" s="154"/>
      <c r="M164" s="154"/>
      <c r="N164" s="154"/>
      <c r="O164" s="154"/>
      <c r="P164" s="154"/>
      <c r="R164" s="156" t="e">
        <f>+R166/R165</f>
        <v>#DIV/0!</v>
      </c>
    </row>
    <row r="165" spans="1:18" s="210" customFormat="1" hidden="1" x14ac:dyDescent="0.25">
      <c r="A165" s="209"/>
      <c r="B165" s="209" t="s">
        <v>135</v>
      </c>
      <c r="D165" s="157"/>
      <c r="E165" s="157"/>
      <c r="F165" s="157"/>
      <c r="G165" s="157"/>
      <c r="H165" s="157"/>
      <c r="I165" s="157"/>
      <c r="K165" s="157"/>
      <c r="L165" s="157"/>
      <c r="M165" s="157"/>
      <c r="N165" s="157"/>
      <c r="O165" s="157"/>
      <c r="P165" s="157"/>
      <c r="R165" s="158">
        <f>SUM(D165:Q165)</f>
        <v>0</v>
      </c>
    </row>
    <row r="166" spans="1:18" s="210" customFormat="1" hidden="1" x14ac:dyDescent="0.25">
      <c r="A166" s="209"/>
      <c r="B166" s="209" t="s">
        <v>13</v>
      </c>
      <c r="D166" s="156">
        <f t="shared" ref="D166:P166" si="74">+D164*D165</f>
        <v>0</v>
      </c>
      <c r="E166" s="156">
        <f t="shared" si="74"/>
        <v>0</v>
      </c>
      <c r="F166" s="156">
        <f t="shared" si="74"/>
        <v>0</v>
      </c>
      <c r="G166" s="156">
        <f t="shared" si="74"/>
        <v>0</v>
      </c>
      <c r="H166" s="156">
        <f t="shared" si="74"/>
        <v>0</v>
      </c>
      <c r="I166" s="156">
        <f>+I164*I165</f>
        <v>0</v>
      </c>
      <c r="K166" s="156">
        <f t="shared" si="74"/>
        <v>0</v>
      </c>
      <c r="L166" s="156">
        <f t="shared" si="74"/>
        <v>0</v>
      </c>
      <c r="M166" s="156">
        <f t="shared" si="74"/>
        <v>0</v>
      </c>
      <c r="N166" s="156">
        <f t="shared" si="74"/>
        <v>0</v>
      </c>
      <c r="O166" s="156">
        <f t="shared" si="74"/>
        <v>0</v>
      </c>
      <c r="P166" s="156">
        <f t="shared" si="74"/>
        <v>0</v>
      </c>
      <c r="R166" s="156">
        <f>SUM(D166:Q166)</f>
        <v>0</v>
      </c>
    </row>
    <row r="167" spans="1:18" x14ac:dyDescent="0.25">
      <c r="D167" s="3"/>
      <c r="E167" s="3"/>
      <c r="F167" s="3"/>
      <c r="G167" s="3"/>
      <c r="H167" s="3"/>
      <c r="I167" s="3"/>
    </row>
    <row r="168" spans="1:18" s="210" customFormat="1" ht="21" customHeight="1" x14ac:dyDescent="0.25">
      <c r="A168" s="766" t="s">
        <v>12</v>
      </c>
      <c r="B168" s="767"/>
      <c r="D168" s="228"/>
      <c r="E168" s="229"/>
      <c r="F168" s="229"/>
      <c r="G168" s="229"/>
      <c r="H168" s="229"/>
      <c r="I168" s="230"/>
      <c r="K168" s="228"/>
      <c r="L168" s="229"/>
      <c r="M168" s="229"/>
      <c r="N168" s="229"/>
      <c r="O168" s="229"/>
      <c r="P168" s="230"/>
      <c r="R168" s="231"/>
    </row>
    <row r="169" spans="1:18" s="210" customFormat="1" x14ac:dyDescent="0.25">
      <c r="A169" s="754" t="s">
        <v>245</v>
      </c>
      <c r="B169" s="755"/>
      <c r="D169" s="215"/>
      <c r="E169" s="216"/>
      <c r="F169" s="216"/>
      <c r="G169" s="216"/>
      <c r="H169" s="216"/>
      <c r="I169" s="217"/>
      <c r="K169" s="215"/>
      <c r="L169" s="216"/>
      <c r="M169" s="216"/>
      <c r="N169" s="234"/>
      <c r="O169" s="234"/>
      <c r="P169" s="235"/>
      <c r="R169" s="218"/>
    </row>
    <row r="170" spans="1:18" s="210" customFormat="1" ht="15.6" x14ac:dyDescent="0.25">
      <c r="A170" s="209"/>
      <c r="B170" s="209" t="s">
        <v>180</v>
      </c>
      <c r="D170" s="778"/>
      <c r="E170" s="778"/>
      <c r="F170" s="778"/>
      <c r="G170" s="778"/>
      <c r="H170" s="778"/>
      <c r="I170" s="155"/>
      <c r="K170" s="779" t="s">
        <v>27</v>
      </c>
      <c r="L170" s="779"/>
      <c r="M170" s="780"/>
      <c r="N170" s="211"/>
      <c r="O170" s="212"/>
      <c r="P170" s="213"/>
      <c r="R170" s="214"/>
    </row>
    <row r="171" spans="1:18" s="210" customFormat="1" x14ac:dyDescent="0.25">
      <c r="A171" s="209"/>
      <c r="B171" s="209" t="s">
        <v>14</v>
      </c>
      <c r="D171" s="154"/>
      <c r="E171" s="154"/>
      <c r="F171" s="154"/>
      <c r="G171" s="154"/>
      <c r="H171" s="154"/>
      <c r="I171" s="154"/>
      <c r="K171" s="154"/>
      <c r="L171" s="154"/>
      <c r="M171" s="154"/>
      <c r="N171" s="160"/>
      <c r="O171" s="160"/>
      <c r="P171" s="160"/>
      <c r="R171" s="156" t="e">
        <f>+R173/R172</f>
        <v>#DIV/0!</v>
      </c>
    </row>
    <row r="172" spans="1:18" s="210" customFormat="1" x14ac:dyDescent="0.25">
      <c r="A172" s="209"/>
      <c r="B172" s="209" t="s">
        <v>135</v>
      </c>
      <c r="D172" s="157"/>
      <c r="E172" s="157"/>
      <c r="F172" s="157"/>
      <c r="G172" s="157"/>
      <c r="H172" s="157"/>
      <c r="I172" s="157"/>
      <c r="K172" s="157"/>
      <c r="L172" s="157"/>
      <c r="M172" s="157"/>
      <c r="N172" s="157"/>
      <c r="O172" s="157"/>
      <c r="P172" s="157"/>
      <c r="R172" s="158">
        <f>SUM(D172:Q172)</f>
        <v>0</v>
      </c>
    </row>
    <row r="173" spans="1:18" s="210" customFormat="1" x14ac:dyDescent="0.25">
      <c r="A173" s="209"/>
      <c r="B173" s="209" t="s">
        <v>13</v>
      </c>
      <c r="D173" s="236">
        <f t="shared" ref="D173:P173" si="75">+D171*D172</f>
        <v>0</v>
      </c>
      <c r="E173" s="236">
        <f t="shared" si="75"/>
        <v>0</v>
      </c>
      <c r="F173" s="236">
        <f t="shared" si="75"/>
        <v>0</v>
      </c>
      <c r="G173" s="236">
        <f t="shared" si="75"/>
        <v>0</v>
      </c>
      <c r="H173" s="236">
        <f t="shared" si="75"/>
        <v>0</v>
      </c>
      <c r="I173" s="236">
        <f>+I171*I172</f>
        <v>0</v>
      </c>
      <c r="K173" s="236">
        <f t="shared" si="75"/>
        <v>0</v>
      </c>
      <c r="L173" s="236">
        <f t="shared" si="75"/>
        <v>0</v>
      </c>
      <c r="M173" s="236">
        <f t="shared" si="75"/>
        <v>0</v>
      </c>
      <c r="N173" s="236">
        <f t="shared" si="75"/>
        <v>0</v>
      </c>
      <c r="O173" s="236">
        <f t="shared" si="75"/>
        <v>0</v>
      </c>
      <c r="P173" s="236">
        <f t="shared" si="75"/>
        <v>0</v>
      </c>
      <c r="R173" s="236">
        <f>SUM(D173:Q173)</f>
        <v>0</v>
      </c>
    </row>
    <row r="174" spans="1:18" s="210" customFormat="1" x14ac:dyDescent="0.25">
      <c r="A174" s="754" t="s">
        <v>246</v>
      </c>
      <c r="B174" s="755"/>
      <c r="D174" s="215"/>
      <c r="E174" s="216"/>
      <c r="F174" s="216"/>
      <c r="G174" s="216"/>
      <c r="H174" s="216"/>
      <c r="I174" s="235"/>
      <c r="K174" s="215"/>
      <c r="L174" s="216"/>
      <c r="M174" s="216"/>
      <c r="N174" s="234"/>
      <c r="O174" s="234"/>
      <c r="P174" s="235"/>
      <c r="R174" s="237"/>
    </row>
    <row r="175" spans="1:18" s="210" customFormat="1" ht="15.6" x14ac:dyDescent="0.25">
      <c r="A175" s="209"/>
      <c r="B175" s="209" t="s">
        <v>180</v>
      </c>
      <c r="D175" s="762"/>
      <c r="E175" s="762"/>
      <c r="F175" s="762"/>
      <c r="G175" s="762"/>
      <c r="H175" s="763"/>
      <c r="I175" s="155"/>
      <c r="K175" s="764" t="s">
        <v>27</v>
      </c>
      <c r="L175" s="764"/>
      <c r="M175" s="765"/>
      <c r="N175" s="211"/>
      <c r="O175" s="212"/>
      <c r="P175" s="213"/>
      <c r="R175" s="214"/>
    </row>
    <row r="176" spans="1:18" s="210" customFormat="1" x14ac:dyDescent="0.25">
      <c r="A176" s="209"/>
      <c r="B176" s="209" t="s">
        <v>14</v>
      </c>
      <c r="D176" s="154"/>
      <c r="E176" s="154"/>
      <c r="F176" s="154"/>
      <c r="G176" s="154"/>
      <c r="H176" s="154"/>
      <c r="I176" s="160"/>
      <c r="K176" s="154"/>
      <c r="L176" s="154"/>
      <c r="M176" s="154"/>
      <c r="N176" s="160"/>
      <c r="O176" s="160"/>
      <c r="P176" s="160"/>
      <c r="R176" s="161" t="e">
        <f>+R178/R177</f>
        <v>#DIV/0!</v>
      </c>
    </row>
    <row r="177" spans="1:18" s="210" customFormat="1" x14ac:dyDescent="0.25">
      <c r="A177" s="209"/>
      <c r="B177" s="209" t="s">
        <v>135</v>
      </c>
      <c r="D177" s="157"/>
      <c r="E177" s="157"/>
      <c r="F177" s="157"/>
      <c r="G177" s="157"/>
      <c r="H177" s="157"/>
      <c r="I177" s="157"/>
      <c r="K177" s="157"/>
      <c r="L177" s="157"/>
      <c r="M177" s="157"/>
      <c r="N177" s="157"/>
      <c r="O177" s="157"/>
      <c r="P177" s="157"/>
      <c r="R177" s="158">
        <f>SUM(D177:Q177)</f>
        <v>0</v>
      </c>
    </row>
    <row r="178" spans="1:18" s="210" customFormat="1" x14ac:dyDescent="0.25">
      <c r="A178" s="209"/>
      <c r="B178" s="209" t="s">
        <v>13</v>
      </c>
      <c r="D178" s="236">
        <f t="shared" ref="D178:P178" si="76">+D176*D177</f>
        <v>0</v>
      </c>
      <c r="E178" s="236">
        <f t="shared" si="76"/>
        <v>0</v>
      </c>
      <c r="F178" s="236">
        <f t="shared" si="76"/>
        <v>0</v>
      </c>
      <c r="G178" s="236">
        <f t="shared" si="76"/>
        <v>0</v>
      </c>
      <c r="H178" s="236">
        <f t="shared" si="76"/>
        <v>0</v>
      </c>
      <c r="I178" s="236">
        <f>+I176*I177</f>
        <v>0</v>
      </c>
      <c r="K178" s="236">
        <f t="shared" si="76"/>
        <v>0</v>
      </c>
      <c r="L178" s="236">
        <f t="shared" si="76"/>
        <v>0</v>
      </c>
      <c r="M178" s="236">
        <f t="shared" si="76"/>
        <v>0</v>
      </c>
      <c r="N178" s="236">
        <f t="shared" si="76"/>
        <v>0</v>
      </c>
      <c r="O178" s="236">
        <f t="shared" si="76"/>
        <v>0</v>
      </c>
      <c r="P178" s="236">
        <f t="shared" si="76"/>
        <v>0</v>
      </c>
      <c r="R178" s="236">
        <f>SUM(D178:Q178)</f>
        <v>0</v>
      </c>
    </row>
    <row r="179" spans="1:18" s="210" customFormat="1" x14ac:dyDescent="0.25">
      <c r="A179" s="754" t="s">
        <v>247</v>
      </c>
      <c r="B179" s="755"/>
      <c r="D179" s="215"/>
      <c r="E179" s="216"/>
      <c r="F179" s="216"/>
      <c r="G179" s="216"/>
      <c r="H179" s="216"/>
      <c r="I179" s="235"/>
      <c r="K179" s="215"/>
      <c r="L179" s="216"/>
      <c r="M179" s="216"/>
      <c r="N179" s="234"/>
      <c r="O179" s="234"/>
      <c r="P179" s="235"/>
      <c r="R179" s="237"/>
    </row>
    <row r="180" spans="1:18" s="210" customFormat="1" ht="15.6" x14ac:dyDescent="0.25">
      <c r="A180" s="209"/>
      <c r="B180" s="209" t="s">
        <v>180</v>
      </c>
      <c r="D180" s="762"/>
      <c r="E180" s="762"/>
      <c r="F180" s="762"/>
      <c r="G180" s="762"/>
      <c r="H180" s="763"/>
      <c r="I180" s="155"/>
      <c r="K180" s="764" t="s">
        <v>27</v>
      </c>
      <c r="L180" s="764"/>
      <c r="M180" s="765"/>
      <c r="N180" s="211"/>
      <c r="O180" s="212"/>
      <c r="P180" s="213"/>
      <c r="R180" s="214"/>
    </row>
    <row r="181" spans="1:18" s="210" customFormat="1" x14ac:dyDescent="0.25">
      <c r="A181" s="209"/>
      <c r="B181" s="209" t="s">
        <v>14</v>
      </c>
      <c r="D181" s="154"/>
      <c r="E181" s="154"/>
      <c r="F181" s="154"/>
      <c r="G181" s="154"/>
      <c r="H181" s="154"/>
      <c r="I181" s="160"/>
      <c r="K181" s="154"/>
      <c r="L181" s="154"/>
      <c r="M181" s="154"/>
      <c r="N181" s="160"/>
      <c r="O181" s="160"/>
      <c r="P181" s="160"/>
      <c r="R181" s="161" t="e">
        <f>+R183/R182</f>
        <v>#DIV/0!</v>
      </c>
    </row>
    <row r="182" spans="1:18" s="210" customFormat="1" x14ac:dyDescent="0.25">
      <c r="A182" s="209"/>
      <c r="B182" s="209" t="s">
        <v>135</v>
      </c>
      <c r="D182" s="157"/>
      <c r="E182" s="157"/>
      <c r="F182" s="157"/>
      <c r="G182" s="157"/>
      <c r="H182" s="157"/>
      <c r="I182" s="157"/>
      <c r="K182" s="157"/>
      <c r="L182" s="157"/>
      <c r="M182" s="157"/>
      <c r="N182" s="157"/>
      <c r="O182" s="157"/>
      <c r="P182" s="157"/>
      <c r="R182" s="158">
        <f>SUM(D182:Q182)</f>
        <v>0</v>
      </c>
    </row>
    <row r="183" spans="1:18" s="210" customFormat="1" x14ac:dyDescent="0.25">
      <c r="A183" s="209"/>
      <c r="B183" s="209" t="s">
        <v>13</v>
      </c>
      <c r="D183" s="236">
        <f t="shared" ref="D183:P183" si="77">+D181*D182</f>
        <v>0</v>
      </c>
      <c r="E183" s="236">
        <f t="shared" si="77"/>
        <v>0</v>
      </c>
      <c r="F183" s="236">
        <f t="shared" si="77"/>
        <v>0</v>
      </c>
      <c r="G183" s="236">
        <f t="shared" si="77"/>
        <v>0</v>
      </c>
      <c r="H183" s="236">
        <f t="shared" si="77"/>
        <v>0</v>
      </c>
      <c r="I183" s="236">
        <f>+I181*I182</f>
        <v>0</v>
      </c>
      <c r="K183" s="236">
        <f t="shared" si="77"/>
        <v>0</v>
      </c>
      <c r="L183" s="236">
        <f t="shared" si="77"/>
        <v>0</v>
      </c>
      <c r="M183" s="236">
        <f t="shared" si="77"/>
        <v>0</v>
      </c>
      <c r="N183" s="236">
        <f t="shared" si="77"/>
        <v>0</v>
      </c>
      <c r="O183" s="236">
        <f t="shared" si="77"/>
        <v>0</v>
      </c>
      <c r="P183" s="236">
        <f t="shared" si="77"/>
        <v>0</v>
      </c>
      <c r="R183" s="236">
        <f>SUM(D183:Q183)</f>
        <v>0</v>
      </c>
    </row>
    <row r="184" spans="1:18" s="210" customFormat="1" x14ac:dyDescent="0.25">
      <c r="A184" s="754" t="s">
        <v>248</v>
      </c>
      <c r="B184" s="755"/>
      <c r="D184" s="215"/>
      <c r="E184" s="216"/>
      <c r="F184" s="216"/>
      <c r="G184" s="216"/>
      <c r="H184" s="216"/>
      <c r="I184" s="235"/>
      <c r="K184" s="215"/>
      <c r="L184" s="216"/>
      <c r="M184" s="216"/>
      <c r="N184" s="234"/>
      <c r="O184" s="234"/>
      <c r="P184" s="235"/>
      <c r="R184" s="237"/>
    </row>
    <row r="185" spans="1:18" s="210" customFormat="1" ht="15.6" x14ac:dyDescent="0.25">
      <c r="A185" s="209"/>
      <c r="B185" s="209" t="s">
        <v>180</v>
      </c>
      <c r="D185" s="762"/>
      <c r="E185" s="762"/>
      <c r="F185" s="762"/>
      <c r="G185" s="762"/>
      <c r="H185" s="763"/>
      <c r="I185" s="155"/>
      <c r="K185" s="764" t="s">
        <v>27</v>
      </c>
      <c r="L185" s="764"/>
      <c r="M185" s="765"/>
      <c r="N185" s="211"/>
      <c r="O185" s="212"/>
      <c r="P185" s="213"/>
      <c r="R185" s="214"/>
    </row>
    <row r="186" spans="1:18" s="210" customFormat="1" x14ac:dyDescent="0.25">
      <c r="A186" s="209"/>
      <c r="B186" s="209" t="s">
        <v>14</v>
      </c>
      <c r="D186" s="154"/>
      <c r="E186" s="154"/>
      <c r="F186" s="154"/>
      <c r="G186" s="154"/>
      <c r="H186" s="154"/>
      <c r="I186" s="160"/>
      <c r="K186" s="154"/>
      <c r="L186" s="154"/>
      <c r="M186" s="154"/>
      <c r="N186" s="160"/>
      <c r="O186" s="160"/>
      <c r="P186" s="160"/>
      <c r="R186" s="161" t="e">
        <f>+R188/R187</f>
        <v>#DIV/0!</v>
      </c>
    </row>
    <row r="187" spans="1:18" s="210" customFormat="1" x14ac:dyDescent="0.25">
      <c r="A187" s="209"/>
      <c r="B187" s="209" t="s">
        <v>135</v>
      </c>
      <c r="D187" s="157"/>
      <c r="E187" s="157"/>
      <c r="F187" s="157"/>
      <c r="G187" s="157"/>
      <c r="H187" s="157"/>
      <c r="I187" s="157"/>
      <c r="K187" s="157"/>
      <c r="L187" s="157"/>
      <c r="M187" s="157"/>
      <c r="N187" s="157"/>
      <c r="O187" s="157"/>
      <c r="P187" s="157"/>
      <c r="R187" s="158">
        <f>SUM(D187:Q187)</f>
        <v>0</v>
      </c>
    </row>
    <row r="188" spans="1:18" s="210" customFormat="1" x14ac:dyDescent="0.25">
      <c r="A188" s="209"/>
      <c r="B188" s="209" t="s">
        <v>13</v>
      </c>
      <c r="D188" s="236">
        <f t="shared" ref="D188:P188" si="78">+D186*D187</f>
        <v>0</v>
      </c>
      <c r="E188" s="236">
        <f t="shared" si="78"/>
        <v>0</v>
      </c>
      <c r="F188" s="236">
        <f t="shared" si="78"/>
        <v>0</v>
      </c>
      <c r="G188" s="236">
        <f t="shared" si="78"/>
        <v>0</v>
      </c>
      <c r="H188" s="236">
        <f t="shared" si="78"/>
        <v>0</v>
      </c>
      <c r="I188" s="236">
        <f>+I186*I187</f>
        <v>0</v>
      </c>
      <c r="K188" s="236">
        <f t="shared" si="78"/>
        <v>0</v>
      </c>
      <c r="L188" s="236">
        <f t="shared" si="78"/>
        <v>0</v>
      </c>
      <c r="M188" s="236">
        <f t="shared" si="78"/>
        <v>0</v>
      </c>
      <c r="N188" s="236">
        <f t="shared" si="78"/>
        <v>0</v>
      </c>
      <c r="O188" s="236">
        <f t="shared" si="78"/>
        <v>0</v>
      </c>
      <c r="P188" s="236">
        <f t="shared" si="78"/>
        <v>0</v>
      </c>
      <c r="R188" s="236">
        <f>SUM(D188:Q188)</f>
        <v>0</v>
      </c>
    </row>
    <row r="189" spans="1:18" s="210" customFormat="1" x14ac:dyDescent="0.25">
      <c r="A189" s="754" t="s">
        <v>249</v>
      </c>
      <c r="B189" s="755"/>
      <c r="D189" s="215"/>
      <c r="E189" s="216"/>
      <c r="F189" s="216"/>
      <c r="G189" s="216"/>
      <c r="H189" s="216"/>
      <c r="I189" s="235"/>
      <c r="K189" s="215"/>
      <c r="L189" s="216"/>
      <c r="M189" s="216"/>
      <c r="N189" s="234"/>
      <c r="O189" s="234"/>
      <c r="P189" s="235"/>
      <c r="R189" s="237"/>
    </row>
    <row r="190" spans="1:18" s="210" customFormat="1" ht="15.6" x14ac:dyDescent="0.25">
      <c r="A190" s="209"/>
      <c r="B190" s="209" t="s">
        <v>180</v>
      </c>
      <c r="D190" s="762"/>
      <c r="E190" s="762"/>
      <c r="F190" s="762"/>
      <c r="G190" s="762"/>
      <c r="H190" s="763"/>
      <c r="I190" s="155"/>
      <c r="K190" s="764" t="s">
        <v>27</v>
      </c>
      <c r="L190" s="764"/>
      <c r="M190" s="765"/>
      <c r="N190" s="211"/>
      <c r="O190" s="212"/>
      <c r="P190" s="213"/>
      <c r="R190" s="214"/>
    </row>
    <row r="191" spans="1:18" s="210" customFormat="1" x14ac:dyDescent="0.25">
      <c r="A191" s="209"/>
      <c r="B191" s="209" t="s">
        <v>14</v>
      </c>
      <c r="D191" s="154"/>
      <c r="E191" s="154"/>
      <c r="F191" s="154"/>
      <c r="G191" s="154"/>
      <c r="H191" s="154"/>
      <c r="I191" s="160"/>
      <c r="K191" s="154"/>
      <c r="L191" s="154"/>
      <c r="M191" s="154"/>
      <c r="N191" s="160"/>
      <c r="O191" s="160"/>
      <c r="P191" s="160"/>
      <c r="R191" s="161" t="e">
        <f>+R193/R192</f>
        <v>#DIV/0!</v>
      </c>
    </row>
    <row r="192" spans="1:18" s="210" customFormat="1" x14ac:dyDescent="0.25">
      <c r="A192" s="209"/>
      <c r="B192" s="209" t="s">
        <v>135</v>
      </c>
      <c r="D192" s="157"/>
      <c r="E192" s="157"/>
      <c r="F192" s="157"/>
      <c r="G192" s="157"/>
      <c r="H192" s="157"/>
      <c r="I192" s="157"/>
      <c r="K192" s="157"/>
      <c r="L192" s="157"/>
      <c r="M192" s="157"/>
      <c r="N192" s="157"/>
      <c r="O192" s="157"/>
      <c r="P192" s="157"/>
      <c r="R192" s="158">
        <f>SUM(D192:Q192)</f>
        <v>0</v>
      </c>
    </row>
    <row r="193" spans="1:18" s="210" customFormat="1" x14ac:dyDescent="0.25">
      <c r="A193" s="209"/>
      <c r="B193" s="209" t="s">
        <v>13</v>
      </c>
      <c r="D193" s="156">
        <f t="shared" ref="D193:P193" si="79">+D191*D192</f>
        <v>0</v>
      </c>
      <c r="E193" s="156">
        <f t="shared" si="79"/>
        <v>0</v>
      </c>
      <c r="F193" s="156">
        <f t="shared" si="79"/>
        <v>0</v>
      </c>
      <c r="G193" s="156">
        <f t="shared" si="79"/>
        <v>0</v>
      </c>
      <c r="H193" s="156">
        <f t="shared" si="79"/>
        <v>0</v>
      </c>
      <c r="I193" s="156">
        <f>+I191*I192</f>
        <v>0</v>
      </c>
      <c r="K193" s="156">
        <f t="shared" si="79"/>
        <v>0</v>
      </c>
      <c r="L193" s="156">
        <f t="shared" si="79"/>
        <v>0</v>
      </c>
      <c r="M193" s="156">
        <f t="shared" si="79"/>
        <v>0</v>
      </c>
      <c r="N193" s="156">
        <f t="shared" si="79"/>
        <v>0</v>
      </c>
      <c r="O193" s="156">
        <f t="shared" si="79"/>
        <v>0</v>
      </c>
      <c r="P193" s="156">
        <f t="shared" si="79"/>
        <v>0</v>
      </c>
      <c r="R193" s="156">
        <f>SUM(D193:Q193)</f>
        <v>0</v>
      </c>
    </row>
    <row r="194" spans="1:18" s="232" customFormat="1" x14ac:dyDescent="0.25">
      <c r="A194" s="671" t="s">
        <v>186</v>
      </c>
      <c r="D194" s="233"/>
      <c r="E194" s="233"/>
      <c r="F194" s="233"/>
      <c r="G194" s="233"/>
      <c r="H194" s="233"/>
      <c r="I194" s="233"/>
      <c r="K194" s="233"/>
      <c r="L194" s="233"/>
      <c r="M194" s="233"/>
      <c r="N194" s="233"/>
      <c r="O194" s="233"/>
      <c r="P194" s="233"/>
      <c r="R194" s="233"/>
    </row>
    <row r="195" spans="1:18" s="210" customFormat="1" hidden="1" x14ac:dyDescent="0.25">
      <c r="A195" s="754" t="s">
        <v>250</v>
      </c>
      <c r="B195" s="755"/>
      <c r="D195" s="221"/>
      <c r="E195" s="222"/>
      <c r="F195" s="222"/>
      <c r="G195" s="222"/>
      <c r="H195" s="222"/>
      <c r="I195" s="223"/>
      <c r="K195" s="221"/>
      <c r="L195" s="222"/>
      <c r="M195" s="222"/>
      <c r="N195" s="222"/>
      <c r="O195" s="222"/>
      <c r="P195" s="223"/>
      <c r="R195" s="224"/>
    </row>
    <row r="196" spans="1:18" s="210" customFormat="1" ht="15.6" hidden="1" x14ac:dyDescent="0.25">
      <c r="A196" s="209"/>
      <c r="B196" s="209" t="s">
        <v>180</v>
      </c>
      <c r="D196" s="762"/>
      <c r="E196" s="762"/>
      <c r="F196" s="762"/>
      <c r="G196" s="762"/>
      <c r="H196" s="763"/>
      <c r="I196" s="155"/>
      <c r="K196" s="764" t="s">
        <v>27</v>
      </c>
      <c r="L196" s="764"/>
      <c r="M196" s="765"/>
      <c r="N196" s="211"/>
      <c r="O196" s="212"/>
      <c r="P196" s="213"/>
      <c r="R196" s="214"/>
    </row>
    <row r="197" spans="1:18" s="210" customFormat="1" hidden="1" x14ac:dyDescent="0.25">
      <c r="A197" s="209"/>
      <c r="B197" s="209" t="s">
        <v>14</v>
      </c>
      <c r="D197" s="154"/>
      <c r="E197" s="154"/>
      <c r="F197" s="154"/>
      <c r="G197" s="154"/>
      <c r="H197" s="154"/>
      <c r="I197" s="160"/>
      <c r="K197" s="154"/>
      <c r="L197" s="154"/>
      <c r="M197" s="154"/>
      <c r="N197" s="160"/>
      <c r="O197" s="160"/>
      <c r="P197" s="160"/>
      <c r="R197" s="161" t="e">
        <f>+R199/R198</f>
        <v>#DIV/0!</v>
      </c>
    </row>
    <row r="198" spans="1:18" s="210" customFormat="1" hidden="1" x14ac:dyDescent="0.25">
      <c r="A198" s="209"/>
      <c r="B198" s="209" t="s">
        <v>135</v>
      </c>
      <c r="D198" s="157"/>
      <c r="E198" s="157"/>
      <c r="F198" s="157"/>
      <c r="G198" s="157"/>
      <c r="H198" s="157"/>
      <c r="I198" s="157"/>
      <c r="K198" s="157"/>
      <c r="L198" s="157"/>
      <c r="M198" s="157"/>
      <c r="N198" s="157"/>
      <c r="O198" s="157"/>
      <c r="P198" s="157"/>
      <c r="R198" s="158">
        <f>SUM(D198:Q198)</f>
        <v>0</v>
      </c>
    </row>
    <row r="199" spans="1:18" s="210" customFormat="1" hidden="1" x14ac:dyDescent="0.25">
      <c r="A199" s="209"/>
      <c r="B199" s="209" t="s">
        <v>13</v>
      </c>
      <c r="D199" s="236">
        <f t="shared" ref="D199:P199" si="80">+D197*D198</f>
        <v>0</v>
      </c>
      <c r="E199" s="236">
        <f t="shared" si="80"/>
        <v>0</v>
      </c>
      <c r="F199" s="236">
        <f t="shared" si="80"/>
        <v>0</v>
      </c>
      <c r="G199" s="236">
        <f t="shared" si="80"/>
        <v>0</v>
      </c>
      <c r="H199" s="236">
        <f t="shared" si="80"/>
        <v>0</v>
      </c>
      <c r="I199" s="236">
        <f>+I197*I198</f>
        <v>0</v>
      </c>
      <c r="K199" s="236">
        <f t="shared" si="80"/>
        <v>0</v>
      </c>
      <c r="L199" s="236">
        <f t="shared" si="80"/>
        <v>0</v>
      </c>
      <c r="M199" s="236">
        <f t="shared" si="80"/>
        <v>0</v>
      </c>
      <c r="N199" s="236">
        <f t="shared" si="80"/>
        <v>0</v>
      </c>
      <c r="O199" s="236">
        <f t="shared" si="80"/>
        <v>0</v>
      </c>
      <c r="P199" s="236">
        <f t="shared" si="80"/>
        <v>0</v>
      </c>
      <c r="R199" s="236">
        <f>SUM(D199:Q199)</f>
        <v>0</v>
      </c>
    </row>
    <row r="200" spans="1:18" s="210" customFormat="1" hidden="1" x14ac:dyDescent="0.25">
      <c r="A200" s="754" t="s">
        <v>251</v>
      </c>
      <c r="B200" s="755"/>
      <c r="D200" s="215"/>
      <c r="E200" s="216"/>
      <c r="F200" s="216"/>
      <c r="G200" s="216"/>
      <c r="H200" s="216"/>
      <c r="I200" s="235"/>
      <c r="K200" s="215"/>
      <c r="L200" s="216"/>
      <c r="M200" s="216"/>
      <c r="N200" s="234"/>
      <c r="O200" s="234"/>
      <c r="P200" s="235"/>
      <c r="R200" s="237"/>
    </row>
    <row r="201" spans="1:18" s="210" customFormat="1" ht="15.6" hidden="1" x14ac:dyDescent="0.25">
      <c r="A201" s="209"/>
      <c r="B201" s="209" t="s">
        <v>180</v>
      </c>
      <c r="D201" s="762"/>
      <c r="E201" s="762"/>
      <c r="F201" s="762"/>
      <c r="G201" s="762"/>
      <c r="H201" s="763"/>
      <c r="I201" s="155"/>
      <c r="K201" s="764" t="s">
        <v>27</v>
      </c>
      <c r="L201" s="764"/>
      <c r="M201" s="765"/>
      <c r="N201" s="211"/>
      <c r="O201" s="212"/>
      <c r="P201" s="213"/>
      <c r="R201" s="214"/>
    </row>
    <row r="202" spans="1:18" s="210" customFormat="1" hidden="1" x14ac:dyDescent="0.25">
      <c r="A202" s="209"/>
      <c r="B202" s="209" t="s">
        <v>14</v>
      </c>
      <c r="D202" s="154"/>
      <c r="E202" s="154"/>
      <c r="F202" s="154"/>
      <c r="G202" s="154"/>
      <c r="H202" s="154"/>
      <c r="I202" s="160"/>
      <c r="K202" s="154"/>
      <c r="L202" s="154"/>
      <c r="M202" s="154"/>
      <c r="N202" s="160"/>
      <c r="O202" s="160"/>
      <c r="P202" s="160"/>
      <c r="R202" s="161" t="e">
        <f>+R204/R203</f>
        <v>#DIV/0!</v>
      </c>
    </row>
    <row r="203" spans="1:18" s="210" customFormat="1" hidden="1" x14ac:dyDescent="0.25">
      <c r="A203" s="209"/>
      <c r="B203" s="209" t="s">
        <v>135</v>
      </c>
      <c r="D203" s="157"/>
      <c r="E203" s="157"/>
      <c r="F203" s="157"/>
      <c r="G203" s="157"/>
      <c r="H203" s="157"/>
      <c r="I203" s="157"/>
      <c r="K203" s="157"/>
      <c r="L203" s="157"/>
      <c r="M203" s="157"/>
      <c r="N203" s="157"/>
      <c r="O203" s="157"/>
      <c r="P203" s="157"/>
      <c r="R203" s="158">
        <f>SUM(D203:Q203)</f>
        <v>0</v>
      </c>
    </row>
    <row r="204" spans="1:18" s="210" customFormat="1" hidden="1" x14ac:dyDescent="0.25">
      <c r="A204" s="209"/>
      <c r="B204" s="209" t="s">
        <v>13</v>
      </c>
      <c r="D204" s="236">
        <f t="shared" ref="D204:P204" si="81">+D202*D203</f>
        <v>0</v>
      </c>
      <c r="E204" s="236">
        <f t="shared" si="81"/>
        <v>0</v>
      </c>
      <c r="F204" s="236">
        <f t="shared" si="81"/>
        <v>0</v>
      </c>
      <c r="G204" s="236">
        <f t="shared" si="81"/>
        <v>0</v>
      </c>
      <c r="H204" s="236">
        <f t="shared" si="81"/>
        <v>0</v>
      </c>
      <c r="I204" s="236">
        <f>+I202*I203</f>
        <v>0</v>
      </c>
      <c r="K204" s="236">
        <f t="shared" si="81"/>
        <v>0</v>
      </c>
      <c r="L204" s="236">
        <f t="shared" si="81"/>
        <v>0</v>
      </c>
      <c r="M204" s="236">
        <f t="shared" si="81"/>
        <v>0</v>
      </c>
      <c r="N204" s="236">
        <f t="shared" si="81"/>
        <v>0</v>
      </c>
      <c r="O204" s="236">
        <f t="shared" si="81"/>
        <v>0</v>
      </c>
      <c r="P204" s="236">
        <f t="shared" si="81"/>
        <v>0</v>
      </c>
      <c r="R204" s="236">
        <f>SUM(D204:Q204)</f>
        <v>0</v>
      </c>
    </row>
    <row r="205" spans="1:18" s="210" customFormat="1" hidden="1" x14ac:dyDescent="0.25">
      <c r="A205" s="754" t="s">
        <v>252</v>
      </c>
      <c r="B205" s="755"/>
      <c r="D205" s="215"/>
      <c r="E205" s="216"/>
      <c r="F205" s="216"/>
      <c r="G205" s="216"/>
      <c r="H205" s="216"/>
      <c r="I205" s="235"/>
      <c r="K205" s="215"/>
      <c r="L205" s="216"/>
      <c r="M205" s="216"/>
      <c r="N205" s="234"/>
      <c r="O205" s="234"/>
      <c r="P205" s="235"/>
      <c r="R205" s="237"/>
    </row>
    <row r="206" spans="1:18" s="210" customFormat="1" ht="15.6" hidden="1" x14ac:dyDescent="0.25">
      <c r="A206" s="209"/>
      <c r="B206" s="209" t="s">
        <v>180</v>
      </c>
      <c r="D206" s="762"/>
      <c r="E206" s="762"/>
      <c r="F206" s="762"/>
      <c r="G206" s="762"/>
      <c r="H206" s="763"/>
      <c r="I206" s="155"/>
      <c r="K206" s="764" t="s">
        <v>27</v>
      </c>
      <c r="L206" s="764"/>
      <c r="M206" s="765"/>
      <c r="N206" s="211"/>
      <c r="O206" s="212"/>
      <c r="P206" s="213"/>
      <c r="R206" s="214"/>
    </row>
    <row r="207" spans="1:18" s="210" customFormat="1" hidden="1" x14ac:dyDescent="0.25">
      <c r="A207" s="209"/>
      <c r="B207" s="209" t="s">
        <v>14</v>
      </c>
      <c r="D207" s="154"/>
      <c r="E207" s="154"/>
      <c r="F207" s="154"/>
      <c r="G207" s="154"/>
      <c r="H207" s="154"/>
      <c r="I207" s="160"/>
      <c r="K207" s="154"/>
      <c r="L207" s="154"/>
      <c r="M207" s="154"/>
      <c r="N207" s="160"/>
      <c r="O207" s="160"/>
      <c r="P207" s="160"/>
      <c r="R207" s="161" t="e">
        <f>+R209/R208</f>
        <v>#DIV/0!</v>
      </c>
    </row>
    <row r="208" spans="1:18" s="210" customFormat="1" hidden="1" x14ac:dyDescent="0.25">
      <c r="A208" s="209"/>
      <c r="B208" s="209" t="s">
        <v>135</v>
      </c>
      <c r="D208" s="157"/>
      <c r="E208" s="157"/>
      <c r="F208" s="157"/>
      <c r="G208" s="157"/>
      <c r="H208" s="157"/>
      <c r="I208" s="157"/>
      <c r="K208" s="157"/>
      <c r="L208" s="157"/>
      <c r="M208" s="157"/>
      <c r="N208" s="157"/>
      <c r="O208" s="157"/>
      <c r="P208" s="157"/>
      <c r="R208" s="158">
        <f>SUM(D208:Q208)</f>
        <v>0</v>
      </c>
    </row>
    <row r="209" spans="1:18" s="210" customFormat="1" hidden="1" x14ac:dyDescent="0.25">
      <c r="A209" s="209"/>
      <c r="B209" s="209" t="s">
        <v>13</v>
      </c>
      <c r="D209" s="236">
        <f t="shared" ref="D209:P209" si="82">+D207*D208</f>
        <v>0</v>
      </c>
      <c r="E209" s="236">
        <f t="shared" si="82"/>
        <v>0</v>
      </c>
      <c r="F209" s="236">
        <f t="shared" si="82"/>
        <v>0</v>
      </c>
      <c r="G209" s="236">
        <f t="shared" si="82"/>
        <v>0</v>
      </c>
      <c r="H209" s="236">
        <f t="shared" si="82"/>
        <v>0</v>
      </c>
      <c r="I209" s="236">
        <f>+I207*I208</f>
        <v>0</v>
      </c>
      <c r="K209" s="236">
        <f t="shared" si="82"/>
        <v>0</v>
      </c>
      <c r="L209" s="236">
        <f t="shared" si="82"/>
        <v>0</v>
      </c>
      <c r="M209" s="236">
        <f t="shared" si="82"/>
        <v>0</v>
      </c>
      <c r="N209" s="236">
        <f t="shared" si="82"/>
        <v>0</v>
      </c>
      <c r="O209" s="236">
        <f t="shared" si="82"/>
        <v>0</v>
      </c>
      <c r="P209" s="236">
        <f t="shared" si="82"/>
        <v>0</v>
      </c>
      <c r="R209" s="236">
        <f>SUM(D209:Q209)</f>
        <v>0</v>
      </c>
    </row>
    <row r="210" spans="1:18" s="210" customFormat="1" hidden="1" x14ac:dyDescent="0.25">
      <c r="A210" s="754" t="s">
        <v>253</v>
      </c>
      <c r="B210" s="755"/>
      <c r="D210" s="215"/>
      <c r="E210" s="216"/>
      <c r="F210" s="216"/>
      <c r="G210" s="216"/>
      <c r="H210" s="216"/>
      <c r="I210" s="235"/>
      <c r="K210" s="215"/>
      <c r="L210" s="216"/>
      <c r="M210" s="216"/>
      <c r="N210" s="234"/>
      <c r="O210" s="234"/>
      <c r="P210" s="235"/>
      <c r="R210" s="237"/>
    </row>
    <row r="211" spans="1:18" s="210" customFormat="1" ht="15.6" hidden="1" x14ac:dyDescent="0.25">
      <c r="A211" s="209"/>
      <c r="B211" s="209" t="s">
        <v>180</v>
      </c>
      <c r="D211" s="762"/>
      <c r="E211" s="762"/>
      <c r="F211" s="762"/>
      <c r="G211" s="762"/>
      <c r="H211" s="763"/>
      <c r="I211" s="155"/>
      <c r="K211" s="764" t="s">
        <v>27</v>
      </c>
      <c r="L211" s="764"/>
      <c r="M211" s="765"/>
      <c r="N211" s="211"/>
      <c r="O211" s="212"/>
      <c r="P211" s="213"/>
      <c r="R211" s="214"/>
    </row>
    <row r="212" spans="1:18" s="210" customFormat="1" hidden="1" x14ac:dyDescent="0.25">
      <c r="A212" s="209"/>
      <c r="B212" s="209" t="s">
        <v>14</v>
      </c>
      <c r="D212" s="154"/>
      <c r="E212" s="154"/>
      <c r="F212" s="154"/>
      <c r="G212" s="154"/>
      <c r="H212" s="154"/>
      <c r="I212" s="160"/>
      <c r="K212" s="154"/>
      <c r="L212" s="154"/>
      <c r="M212" s="154"/>
      <c r="N212" s="160"/>
      <c r="O212" s="160"/>
      <c r="P212" s="160"/>
      <c r="R212" s="161" t="e">
        <f>+R214/R213</f>
        <v>#DIV/0!</v>
      </c>
    </row>
    <row r="213" spans="1:18" s="210" customFormat="1" hidden="1" x14ac:dyDescent="0.25">
      <c r="A213" s="209"/>
      <c r="B213" s="209" t="s">
        <v>135</v>
      </c>
      <c r="D213" s="157"/>
      <c r="E213" s="157"/>
      <c r="F213" s="157"/>
      <c r="G213" s="157"/>
      <c r="H213" s="157"/>
      <c r="I213" s="157"/>
      <c r="K213" s="157"/>
      <c r="L213" s="157"/>
      <c r="M213" s="157"/>
      <c r="N213" s="157"/>
      <c r="O213" s="157"/>
      <c r="P213" s="157"/>
      <c r="R213" s="158">
        <f>SUM(D213:Q213)</f>
        <v>0</v>
      </c>
    </row>
    <row r="214" spans="1:18" s="210" customFormat="1" hidden="1" x14ac:dyDescent="0.25">
      <c r="A214" s="209"/>
      <c r="B214" s="209" t="s">
        <v>13</v>
      </c>
      <c r="D214" s="236">
        <f t="shared" ref="D214:P214" si="83">+D212*D213</f>
        <v>0</v>
      </c>
      <c r="E214" s="236">
        <f t="shared" si="83"/>
        <v>0</v>
      </c>
      <c r="F214" s="236">
        <f t="shared" si="83"/>
        <v>0</v>
      </c>
      <c r="G214" s="236">
        <f t="shared" si="83"/>
        <v>0</v>
      </c>
      <c r="H214" s="236">
        <f t="shared" si="83"/>
        <v>0</v>
      </c>
      <c r="I214" s="236">
        <f>+I212*I213</f>
        <v>0</v>
      </c>
      <c r="K214" s="236">
        <f t="shared" si="83"/>
        <v>0</v>
      </c>
      <c r="L214" s="236">
        <f t="shared" si="83"/>
        <v>0</v>
      </c>
      <c r="M214" s="236">
        <f t="shared" si="83"/>
        <v>0</v>
      </c>
      <c r="N214" s="236">
        <f t="shared" si="83"/>
        <v>0</v>
      </c>
      <c r="O214" s="236">
        <f t="shared" si="83"/>
        <v>0</v>
      </c>
      <c r="P214" s="236">
        <f t="shared" si="83"/>
        <v>0</v>
      </c>
      <c r="R214" s="236">
        <f>SUM(D214:Q214)</f>
        <v>0</v>
      </c>
    </row>
    <row r="215" spans="1:18" s="210" customFormat="1" hidden="1" x14ac:dyDescent="0.25">
      <c r="A215" s="754" t="s">
        <v>254</v>
      </c>
      <c r="B215" s="755"/>
      <c r="D215" s="215"/>
      <c r="E215" s="216"/>
      <c r="F215" s="216"/>
      <c r="G215" s="216"/>
      <c r="H215" s="216"/>
      <c r="I215" s="235"/>
      <c r="K215" s="215"/>
      <c r="L215" s="216"/>
      <c r="M215" s="216"/>
      <c r="N215" s="234"/>
      <c r="O215" s="234"/>
      <c r="P215" s="235"/>
      <c r="R215" s="237"/>
    </row>
    <row r="216" spans="1:18" s="210" customFormat="1" ht="15.6" hidden="1" x14ac:dyDescent="0.25">
      <c r="A216" s="209"/>
      <c r="B216" s="209" t="s">
        <v>180</v>
      </c>
      <c r="D216" s="762"/>
      <c r="E216" s="762"/>
      <c r="F216" s="762"/>
      <c r="G216" s="762"/>
      <c r="H216" s="763"/>
      <c r="I216" s="155"/>
      <c r="K216" s="764" t="s">
        <v>27</v>
      </c>
      <c r="L216" s="764"/>
      <c r="M216" s="765"/>
      <c r="N216" s="211"/>
      <c r="O216" s="212"/>
      <c r="P216" s="213"/>
      <c r="R216" s="214"/>
    </row>
    <row r="217" spans="1:18" s="210" customFormat="1" hidden="1" x14ac:dyDescent="0.25">
      <c r="A217" s="209"/>
      <c r="B217" s="209" t="s">
        <v>14</v>
      </c>
      <c r="D217" s="154"/>
      <c r="E217" s="154"/>
      <c r="F217" s="154"/>
      <c r="G217" s="154"/>
      <c r="H217" s="154"/>
      <c r="I217" s="160"/>
      <c r="K217" s="154"/>
      <c r="L217" s="154"/>
      <c r="M217" s="154"/>
      <c r="N217" s="160"/>
      <c r="O217" s="160"/>
      <c r="P217" s="160"/>
      <c r="R217" s="161" t="e">
        <f>+R219/R218</f>
        <v>#DIV/0!</v>
      </c>
    </row>
    <row r="218" spans="1:18" s="210" customFormat="1" hidden="1" x14ac:dyDescent="0.25">
      <c r="A218" s="209"/>
      <c r="B218" s="209" t="s">
        <v>135</v>
      </c>
      <c r="D218" s="157"/>
      <c r="E218" s="157"/>
      <c r="F218" s="157"/>
      <c r="G218" s="157"/>
      <c r="H218" s="157"/>
      <c r="I218" s="157"/>
      <c r="K218" s="157"/>
      <c r="L218" s="157"/>
      <c r="M218" s="157"/>
      <c r="N218" s="157"/>
      <c r="O218" s="157"/>
      <c r="P218" s="157"/>
      <c r="R218" s="158">
        <f>SUM(D218:Q218)</f>
        <v>0</v>
      </c>
    </row>
    <row r="219" spans="1:18" s="210" customFormat="1" hidden="1" x14ac:dyDescent="0.25">
      <c r="A219" s="209"/>
      <c r="B219" s="209" t="s">
        <v>13</v>
      </c>
      <c r="D219" s="156">
        <f t="shared" ref="D219:P219" si="84">+D217*D218</f>
        <v>0</v>
      </c>
      <c r="E219" s="156">
        <f t="shared" si="84"/>
        <v>0</v>
      </c>
      <c r="F219" s="156">
        <f t="shared" si="84"/>
        <v>0</v>
      </c>
      <c r="G219" s="156">
        <f t="shared" si="84"/>
        <v>0</v>
      </c>
      <c r="H219" s="156">
        <f t="shared" si="84"/>
        <v>0</v>
      </c>
      <c r="I219" s="156">
        <f>+I217*I218</f>
        <v>0</v>
      </c>
      <c r="K219" s="156">
        <f t="shared" si="84"/>
        <v>0</v>
      </c>
      <c r="L219" s="156">
        <f t="shared" si="84"/>
        <v>0</v>
      </c>
      <c r="M219" s="156">
        <f t="shared" si="84"/>
        <v>0</v>
      </c>
      <c r="N219" s="156">
        <f t="shared" si="84"/>
        <v>0</v>
      </c>
      <c r="O219" s="156">
        <f t="shared" si="84"/>
        <v>0</v>
      </c>
      <c r="P219" s="156">
        <f t="shared" si="84"/>
        <v>0</v>
      </c>
      <c r="R219" s="156">
        <f>SUM(D219:Q219)</f>
        <v>0</v>
      </c>
    </row>
    <row r="220" spans="1:18" s="210" customFormat="1" x14ac:dyDescent="0.25">
      <c r="A220" s="232"/>
      <c r="B220" s="232"/>
      <c r="D220" s="233"/>
      <c r="E220" s="233"/>
      <c r="F220" s="233"/>
      <c r="G220" s="233"/>
      <c r="H220" s="233"/>
      <c r="I220" s="233"/>
      <c r="K220" s="233"/>
      <c r="L220" s="233"/>
      <c r="M220" s="233"/>
      <c r="N220" s="233"/>
      <c r="O220" s="233"/>
      <c r="P220" s="233"/>
      <c r="R220" s="233"/>
    </row>
    <row r="221" spans="1:18" x14ac:dyDescent="0.25">
      <c r="A221" s="194" t="s">
        <v>179</v>
      </c>
      <c r="B221" s="195"/>
      <c r="C221" s="195"/>
      <c r="D221" s="195"/>
      <c r="E221" s="195"/>
      <c r="F221" s="195"/>
      <c r="G221" s="195"/>
      <c r="H221" s="195"/>
      <c r="I221" s="195"/>
      <c r="J221" s="195"/>
      <c r="K221" s="195"/>
      <c r="L221" s="195"/>
      <c r="M221" s="195"/>
      <c r="N221" s="195"/>
      <c r="O221" s="195"/>
      <c r="P221" s="195"/>
      <c r="Q221" s="195"/>
      <c r="R221" s="196"/>
    </row>
    <row r="222" spans="1:18" ht="42.6" customHeight="1" x14ac:dyDescent="0.25">
      <c r="A222" s="756" t="s">
        <v>219</v>
      </c>
      <c r="B222" s="757"/>
      <c r="C222" s="757"/>
      <c r="D222" s="757"/>
      <c r="E222" s="757"/>
      <c r="F222" s="757"/>
      <c r="G222" s="757"/>
      <c r="H222" s="757"/>
      <c r="I222" s="757"/>
      <c r="J222" s="757"/>
      <c r="K222" s="757"/>
      <c r="L222" s="757"/>
      <c r="M222" s="757"/>
      <c r="N222" s="757"/>
      <c r="O222" s="757"/>
      <c r="P222" s="757"/>
      <c r="Q222" s="757"/>
      <c r="R222" s="758"/>
    </row>
    <row r="223" spans="1:18" x14ac:dyDescent="0.25">
      <c r="A223" s="197"/>
      <c r="B223" s="198"/>
      <c r="C223" s="198"/>
      <c r="D223" s="198"/>
      <c r="E223" s="198"/>
      <c r="F223" s="198"/>
      <c r="G223" s="198"/>
      <c r="H223" s="198"/>
      <c r="I223" s="198"/>
      <c r="J223" s="198"/>
      <c r="K223" s="198"/>
      <c r="L223" s="198"/>
      <c r="M223" s="198"/>
      <c r="N223" s="198"/>
      <c r="O223" s="198"/>
      <c r="P223" s="198"/>
      <c r="Q223" s="198"/>
      <c r="R223" s="199"/>
    </row>
    <row r="224" spans="1:18" ht="15.75" customHeight="1" x14ac:dyDescent="0.25"/>
    <row r="225" spans="1:18" ht="86.4" customHeight="1" x14ac:dyDescent="0.25">
      <c r="A225" s="759" t="s">
        <v>227</v>
      </c>
      <c r="B225" s="760"/>
      <c r="C225" s="760"/>
      <c r="D225" s="760"/>
      <c r="E225" s="760"/>
      <c r="F225" s="760"/>
      <c r="G225" s="760"/>
      <c r="H225" s="760"/>
      <c r="I225" s="760"/>
      <c r="J225" s="760"/>
      <c r="K225" s="760"/>
      <c r="L225" s="760"/>
      <c r="M225" s="760"/>
      <c r="N225" s="760"/>
      <c r="O225" s="760"/>
      <c r="P225" s="760"/>
      <c r="Q225" s="760"/>
      <c r="R225" s="761"/>
    </row>
    <row r="227" spans="1:18" ht="15.75" customHeight="1" x14ac:dyDescent="0.25">
      <c r="A227" s="748" t="s">
        <v>6</v>
      </c>
      <c r="B227" s="749"/>
      <c r="D227" s="201"/>
      <c r="E227" s="202"/>
      <c r="F227" s="202"/>
      <c r="G227" s="202"/>
      <c r="H227" s="202"/>
      <c r="I227" s="203"/>
      <c r="K227" s="201"/>
      <c r="L227" s="202"/>
      <c r="M227" s="202"/>
      <c r="N227" s="202"/>
      <c r="O227" s="202"/>
      <c r="P227" s="203"/>
    </row>
    <row r="228" spans="1:18" x14ac:dyDescent="0.25">
      <c r="A228" s="162"/>
      <c r="B228" s="162" t="s">
        <v>15</v>
      </c>
      <c r="C228" s="101"/>
      <c r="D228" s="238" t="str">
        <f ca="1">IF((D71+D76+D81+D86+D91+D97+D102+D107+D112+D117)-(D11+D17)=0," ","ERROR")</f>
        <v xml:space="preserve"> </v>
      </c>
      <c r="E228" s="238" t="str">
        <f t="shared" ref="E228:I228" ca="1" si="85">IF((E71+E76+E81+E86+E91+E97+E102+E107+E112+E117)-(E11+E17)=0," ","ERROR")</f>
        <v xml:space="preserve"> </v>
      </c>
      <c r="F228" s="238" t="str">
        <f t="shared" ca="1" si="85"/>
        <v xml:space="preserve"> </v>
      </c>
      <c r="G228" s="238" t="str">
        <f t="shared" ca="1" si="85"/>
        <v xml:space="preserve"> </v>
      </c>
      <c r="H228" s="238" t="str">
        <f t="shared" ca="1" si="85"/>
        <v xml:space="preserve"> </v>
      </c>
      <c r="I228" s="238" t="str">
        <f t="shared" ca="1" si="85"/>
        <v xml:space="preserve"> </v>
      </c>
      <c r="J228" s="239"/>
      <c r="K228" s="238" t="str">
        <f t="shared" ref="K228:O228" ca="1" si="86">IF((K71+K76+K81+K86+K91+K97+K102+K107+K112+K117)-(K11+K17)=0," ","ERROR")</f>
        <v xml:space="preserve"> </v>
      </c>
      <c r="L228" s="238" t="str">
        <f t="shared" ca="1" si="86"/>
        <v xml:space="preserve"> </v>
      </c>
      <c r="M228" s="238" t="str">
        <f t="shared" ca="1" si="86"/>
        <v xml:space="preserve"> </v>
      </c>
      <c r="N228" s="238" t="str">
        <f t="shared" ca="1" si="86"/>
        <v xml:space="preserve"> </v>
      </c>
      <c r="O228" s="238" t="str">
        <f t="shared" ca="1" si="86"/>
        <v xml:space="preserve"> </v>
      </c>
      <c r="P228" s="238" t="str">
        <f ca="1">IF((P71+P76+P81+P86+P91+P97+P102+P107+P112+P117)-(P11+P17)=0," ","ERROR")</f>
        <v xml:space="preserve"> </v>
      </c>
    </row>
    <row r="229" spans="1:18" x14ac:dyDescent="0.25">
      <c r="A229" s="162"/>
      <c r="B229" s="162" t="s">
        <v>13</v>
      </c>
      <c r="C229" s="101"/>
      <c r="D229" s="240" t="str">
        <f ca="1">IF((D72+D77+D82+D87+D92+D98+D103+D108+D113+D118)-(D13+D19)=0," ","ERROR")</f>
        <v xml:space="preserve"> </v>
      </c>
      <c r="E229" s="240" t="str">
        <f t="shared" ref="E229:I229" ca="1" si="87">IF((E72+E77+E82+E87+E92+E98+E103+E108+E113+E118)-(E13+E19)=0," ","ERROR")</f>
        <v xml:space="preserve"> </v>
      </c>
      <c r="F229" s="240" t="str">
        <f t="shared" ca="1" si="87"/>
        <v xml:space="preserve"> </v>
      </c>
      <c r="G229" s="240" t="str">
        <f t="shared" ca="1" si="87"/>
        <v xml:space="preserve"> </v>
      </c>
      <c r="H229" s="240" t="str">
        <f t="shared" ca="1" si="87"/>
        <v xml:space="preserve"> </v>
      </c>
      <c r="I229" s="240" t="str">
        <f t="shared" ca="1" si="87"/>
        <v xml:space="preserve"> </v>
      </c>
      <c r="J229" s="239"/>
      <c r="K229" s="240" t="str">
        <f t="shared" ref="K229:P229" ca="1" si="88">IF((K72+K77+K82+K87+K92+K98+K103+K108+K113+K118)-(K13+K19)=0," ","ERROR")</f>
        <v xml:space="preserve"> </v>
      </c>
      <c r="L229" s="240" t="str">
        <f t="shared" ca="1" si="88"/>
        <v xml:space="preserve"> </v>
      </c>
      <c r="M229" s="240" t="str">
        <f t="shared" ca="1" si="88"/>
        <v xml:space="preserve"> </v>
      </c>
      <c r="N229" s="240" t="str">
        <f t="shared" ca="1" si="88"/>
        <v xml:space="preserve"> </v>
      </c>
      <c r="O229" s="240" t="str">
        <f t="shared" ca="1" si="88"/>
        <v xml:space="preserve"> </v>
      </c>
      <c r="P229" s="240" t="str">
        <f t="shared" ca="1" si="88"/>
        <v xml:space="preserve"> </v>
      </c>
    </row>
    <row r="230" spans="1:18" ht="16.2" customHeight="1" x14ac:dyDescent="0.25">
      <c r="A230" s="750" t="s">
        <v>11</v>
      </c>
      <c r="B230" s="751"/>
      <c r="C230" s="101"/>
      <c r="D230" s="241"/>
      <c r="E230" s="242"/>
      <c r="F230" s="242"/>
      <c r="G230" s="242"/>
      <c r="H230" s="242"/>
      <c r="I230" s="243"/>
      <c r="J230" s="244"/>
      <c r="K230" s="241"/>
      <c r="L230" s="242"/>
      <c r="M230" s="242"/>
      <c r="N230" s="242"/>
      <c r="O230" s="242"/>
      <c r="P230" s="243"/>
    </row>
    <row r="231" spans="1:18" x14ac:dyDescent="0.25">
      <c r="A231" s="162"/>
      <c r="B231" s="162" t="s">
        <v>15</v>
      </c>
      <c r="C231" s="101"/>
      <c r="D231" s="245" t="str">
        <f ca="1">IF((D124+D129+D134+D139+D144+D150+D155+D160+D165)-(D27+D33)=0," ","ERROR")</f>
        <v xml:space="preserve"> </v>
      </c>
      <c r="E231" s="245" t="str">
        <f t="shared" ref="E231:I231" ca="1" si="89">IF((E124+E129+E134+E139+E144+E150+E155+E160+E165)-(E27+E33)=0," ","ERROR")</f>
        <v xml:space="preserve"> </v>
      </c>
      <c r="F231" s="245" t="str">
        <f t="shared" ca="1" si="89"/>
        <v xml:space="preserve"> </v>
      </c>
      <c r="G231" s="245" t="str">
        <f t="shared" ca="1" si="89"/>
        <v xml:space="preserve"> </v>
      </c>
      <c r="H231" s="245" t="str">
        <f t="shared" ca="1" si="89"/>
        <v xml:space="preserve"> </v>
      </c>
      <c r="I231" s="245" t="str">
        <f t="shared" ca="1" si="89"/>
        <v xml:space="preserve"> </v>
      </c>
      <c r="J231" s="246"/>
      <c r="K231" s="245" t="str">
        <f t="shared" ref="K231:P231" ca="1" si="90">IF((K124+K129+K134+K139+K144+K150+K155+K160+K165)-(K27+K33)=0," ","ERROR")</f>
        <v xml:space="preserve"> </v>
      </c>
      <c r="L231" s="245" t="str">
        <f t="shared" ca="1" si="90"/>
        <v xml:space="preserve"> </v>
      </c>
      <c r="M231" s="245" t="str">
        <f t="shared" ca="1" si="90"/>
        <v xml:space="preserve"> </v>
      </c>
      <c r="N231" s="245" t="str">
        <f t="shared" ca="1" si="90"/>
        <v xml:space="preserve"> </v>
      </c>
      <c r="O231" s="245" t="str">
        <f t="shared" ca="1" si="90"/>
        <v xml:space="preserve"> </v>
      </c>
      <c r="P231" s="245" t="str">
        <f t="shared" ca="1" si="90"/>
        <v xml:space="preserve"> </v>
      </c>
    </row>
    <row r="232" spans="1:18" x14ac:dyDescent="0.25">
      <c r="A232" s="162"/>
      <c r="B232" s="162" t="s">
        <v>13</v>
      </c>
      <c r="C232" s="101"/>
      <c r="D232" s="247" t="str">
        <f t="shared" ref="D232:I232" ca="1" si="91">IF((D125+D130+D135+D140+D145+D151+D156+D161+D166)-(D29+D35)=0," ","ERROR")</f>
        <v xml:space="preserve"> </v>
      </c>
      <c r="E232" s="247" t="str">
        <f t="shared" ca="1" si="91"/>
        <v xml:space="preserve"> </v>
      </c>
      <c r="F232" s="247" t="str">
        <f t="shared" ca="1" si="91"/>
        <v xml:space="preserve"> </v>
      </c>
      <c r="G232" s="247" t="str">
        <f t="shared" ca="1" si="91"/>
        <v xml:space="preserve"> </v>
      </c>
      <c r="H232" s="247" t="str">
        <f t="shared" ca="1" si="91"/>
        <v xml:space="preserve"> </v>
      </c>
      <c r="I232" s="247" t="str">
        <f t="shared" ca="1" si="91"/>
        <v xml:space="preserve"> </v>
      </c>
      <c r="J232" s="244"/>
      <c r="K232" s="247" t="str">
        <f t="shared" ref="K232:P232" ca="1" si="92">IF((K125+K130+K135+K140+K145+K151+K156+K161+K166)-(K29+K35)=0," ","ERROR")</f>
        <v xml:space="preserve"> </v>
      </c>
      <c r="L232" s="247" t="str">
        <f t="shared" ca="1" si="92"/>
        <v xml:space="preserve"> </v>
      </c>
      <c r="M232" s="247" t="str">
        <f t="shared" ca="1" si="92"/>
        <v xml:space="preserve"> </v>
      </c>
      <c r="N232" s="247" t="str">
        <f t="shared" ca="1" si="92"/>
        <v xml:space="preserve"> </v>
      </c>
      <c r="O232" s="247" t="str">
        <f t="shared" ca="1" si="92"/>
        <v xml:space="preserve"> </v>
      </c>
      <c r="P232" s="247" t="str">
        <f t="shared" ca="1" si="92"/>
        <v xml:space="preserve"> </v>
      </c>
    </row>
    <row r="233" spans="1:18" ht="15.6" customHeight="1" x14ac:dyDescent="0.25">
      <c r="A233" s="750" t="s">
        <v>12</v>
      </c>
      <c r="B233" s="751"/>
      <c r="C233" s="101"/>
      <c r="D233" s="241"/>
      <c r="E233" s="242"/>
      <c r="F233" s="242"/>
      <c r="G233" s="242"/>
      <c r="H233" s="242"/>
      <c r="I233" s="243"/>
      <c r="J233" s="244"/>
      <c r="K233" s="241"/>
      <c r="L233" s="242"/>
      <c r="M233" s="242"/>
      <c r="N233" s="242"/>
      <c r="O233" s="242"/>
      <c r="P233" s="243"/>
    </row>
    <row r="234" spans="1:18" x14ac:dyDescent="0.25">
      <c r="A234" s="162"/>
      <c r="B234" s="162" t="s">
        <v>15</v>
      </c>
      <c r="C234" s="101"/>
      <c r="D234" s="245" t="str">
        <f t="shared" ref="D234:I234" ca="1" si="93">IF((D172+D177+D182+D187+D192+D198+D203+D208+D213+D218)-(D43+D49)=0," ","ERROR")</f>
        <v xml:space="preserve"> </v>
      </c>
      <c r="E234" s="245" t="str">
        <f t="shared" ca="1" si="93"/>
        <v xml:space="preserve"> </v>
      </c>
      <c r="F234" s="245" t="str">
        <f t="shared" ca="1" si="93"/>
        <v xml:space="preserve"> </v>
      </c>
      <c r="G234" s="245" t="str">
        <f t="shared" ca="1" si="93"/>
        <v xml:space="preserve"> </v>
      </c>
      <c r="H234" s="245" t="str">
        <f t="shared" ca="1" si="93"/>
        <v xml:space="preserve"> </v>
      </c>
      <c r="I234" s="245" t="str">
        <f t="shared" ca="1" si="93"/>
        <v xml:space="preserve"> </v>
      </c>
      <c r="J234" s="246"/>
      <c r="K234" s="245" t="str">
        <f t="shared" ref="K234:O234" ca="1" si="94">IF((K172+K177+K182+K187+K192+K198+K203+K208+K213+K218)-(K43+K49)=0," ","ERROR")</f>
        <v xml:space="preserve"> </v>
      </c>
      <c r="L234" s="245" t="str">
        <f t="shared" ca="1" si="94"/>
        <v xml:space="preserve"> </v>
      </c>
      <c r="M234" s="245" t="str">
        <f t="shared" ca="1" si="94"/>
        <v xml:space="preserve"> </v>
      </c>
      <c r="N234" s="245" t="str">
        <f t="shared" ca="1" si="94"/>
        <v xml:space="preserve"> </v>
      </c>
      <c r="O234" s="245" t="str">
        <f t="shared" ca="1" si="94"/>
        <v xml:space="preserve"> </v>
      </c>
      <c r="P234" s="245" t="str">
        <f ca="1">IF((P172+P177+P182+P187+P192+P198+P203+P208+P213+P218)-(P43+P49)=0," ","ERROR")</f>
        <v xml:space="preserve"> </v>
      </c>
    </row>
    <row r="235" spans="1:18" x14ac:dyDescent="0.25">
      <c r="A235" s="162"/>
      <c r="B235" s="162" t="s">
        <v>13</v>
      </c>
      <c r="C235" s="101"/>
      <c r="D235" s="248" t="str">
        <f t="shared" ref="D235:I235" ca="1" si="95">IF((D173+D178+D183+D188+D193+D199+D204+D209+D214+D219)-(D45+D51)=0," ","ERROR")</f>
        <v xml:space="preserve"> </v>
      </c>
      <c r="E235" s="248" t="str">
        <f t="shared" ca="1" si="95"/>
        <v xml:space="preserve"> </v>
      </c>
      <c r="F235" s="248" t="str">
        <f t="shared" ca="1" si="95"/>
        <v xml:space="preserve"> </v>
      </c>
      <c r="G235" s="248" t="str">
        <f t="shared" ca="1" si="95"/>
        <v xml:space="preserve"> </v>
      </c>
      <c r="H235" s="248" t="str">
        <f t="shared" ca="1" si="95"/>
        <v xml:space="preserve"> </v>
      </c>
      <c r="I235" s="248" t="str">
        <f t="shared" ca="1" si="95"/>
        <v xml:space="preserve"> </v>
      </c>
      <c r="J235" s="244"/>
      <c r="K235" s="248" t="str">
        <f t="shared" ref="K235:P235" ca="1" si="96">IF((K173+K178+K183+K188+K193+K199+K204+K209+K214+K219)-(K45+K51)=0," ","ERROR")</f>
        <v xml:space="preserve"> </v>
      </c>
      <c r="L235" s="248" t="str">
        <f t="shared" ca="1" si="96"/>
        <v xml:space="preserve"> </v>
      </c>
      <c r="M235" s="248" t="str">
        <f t="shared" ca="1" si="96"/>
        <v xml:space="preserve"> </v>
      </c>
      <c r="N235" s="248" t="str">
        <f t="shared" ca="1" si="96"/>
        <v xml:space="preserve"> </v>
      </c>
      <c r="O235" s="248" t="str">
        <f t="shared" ca="1" si="96"/>
        <v xml:space="preserve"> </v>
      </c>
      <c r="P235" s="248" t="str">
        <f t="shared" ca="1" si="96"/>
        <v xml:space="preserve"> </v>
      </c>
    </row>
    <row r="237" spans="1:18" ht="27.6" customHeight="1" x14ac:dyDescent="0.25">
      <c r="A237" s="752" t="s">
        <v>181</v>
      </c>
      <c r="B237" s="753"/>
      <c r="C237" s="101"/>
      <c r="D237" s="248">
        <f t="shared" ref="D237:I237" si="97">+(D72+D77+D82+D87+D92+D98+D103+D108+D113+D118)+(D125+D130+D135+D140+D145+D151+D156+D161+D166)+(D173+D178+D183+D188+D193+D199+D204+D209+D214+D219)</f>
        <v>0</v>
      </c>
      <c r="E237" s="248">
        <f t="shared" si="97"/>
        <v>0</v>
      </c>
      <c r="F237" s="248">
        <f t="shared" si="97"/>
        <v>0</v>
      </c>
      <c r="G237" s="248">
        <f t="shared" si="97"/>
        <v>0</v>
      </c>
      <c r="H237" s="248">
        <f t="shared" si="97"/>
        <v>0</v>
      </c>
      <c r="I237" s="248">
        <f t="shared" si="97"/>
        <v>0</v>
      </c>
      <c r="J237" s="249" t="s">
        <v>182</v>
      </c>
      <c r="K237" s="248">
        <f t="shared" ref="K237:P237" si="98">+(K72+K77+K82+K87+K92+K98+K103+K108+K113+K118)+(K125+K130+K135+K140+K145+K151+K156+K161+K166)+(K173+K178+K183+K188+K193+K199+K204+K209+K214+K219)</f>
        <v>0</v>
      </c>
      <c r="L237" s="248">
        <f t="shared" si="98"/>
        <v>0</v>
      </c>
      <c r="M237" s="248">
        <f t="shared" si="98"/>
        <v>0</v>
      </c>
      <c r="N237" s="248">
        <f t="shared" si="98"/>
        <v>0</v>
      </c>
      <c r="O237" s="248">
        <f t="shared" si="98"/>
        <v>0</v>
      </c>
      <c r="P237" s="248">
        <f t="shared" si="98"/>
        <v>0</v>
      </c>
      <c r="Q237" s="249" t="s">
        <v>183</v>
      </c>
      <c r="R237" s="250">
        <f>SUM(D237:P237)</f>
        <v>0</v>
      </c>
    </row>
    <row r="238" spans="1:18" x14ac:dyDescent="0.25">
      <c r="A238" s="101"/>
      <c r="B238" s="101"/>
      <c r="C238" s="101"/>
      <c r="D238" s="251"/>
    </row>
    <row r="239" spans="1:18" ht="13.8" hidden="1" thickBot="1" x14ac:dyDescent="0.3">
      <c r="A239" s="105"/>
    </row>
    <row r="240" spans="1:18" ht="13.8" hidden="1" thickTop="1" x14ac:dyDescent="0.25">
      <c r="A240" s="252"/>
      <c r="B240" s="252" t="s">
        <v>24</v>
      </c>
    </row>
    <row r="241" spans="1:2" hidden="1" x14ac:dyDescent="0.25">
      <c r="B241" s="4" t="s">
        <v>70</v>
      </c>
    </row>
    <row r="242" spans="1:2" hidden="1" x14ac:dyDescent="0.25">
      <c r="B242" s="4" t="s">
        <v>26</v>
      </c>
    </row>
    <row r="243" spans="1:2" hidden="1" x14ac:dyDescent="0.25">
      <c r="B243" s="4" t="s">
        <v>25</v>
      </c>
    </row>
    <row r="244" spans="1:2" hidden="1" x14ac:dyDescent="0.25">
      <c r="B244" s="126" t="s">
        <v>27</v>
      </c>
    </row>
    <row r="245" spans="1:2" ht="13.8" hidden="1" thickBot="1" x14ac:dyDescent="0.3">
      <c r="A245" s="253"/>
      <c r="B245" s="253"/>
    </row>
    <row r="246" spans="1:2" ht="13.8" hidden="1" thickTop="1" x14ac:dyDescent="0.25"/>
  </sheetData>
  <sheetProtection algorithmName="SHA-512" hashValue="cY1V/e/VWHDWb2lqlHl2siHSWHSsCI6lOUIweLC0QwFVb4Cq4leAOjao2FU3MrT6CM1Vf07YwI4yE/DxhxNyqQ==" saltValue="ton0FHE/vMI28itwwxWzHg==" spinCount="100000" sheet="1" objects="1" scenarios="1" formatColumns="0" formatRows="0" insertRows="0"/>
  <mergeCells count="129">
    <mergeCell ref="A83:B83"/>
    <mergeCell ref="D84:H84"/>
    <mergeCell ref="K84:M84"/>
    <mergeCell ref="D79:H79"/>
    <mergeCell ref="A61:R61"/>
    <mergeCell ref="K79:M79"/>
    <mergeCell ref="A62:R62"/>
    <mergeCell ref="D69:H69"/>
    <mergeCell ref="K69:M69"/>
    <mergeCell ref="D74:H74"/>
    <mergeCell ref="K74:M74"/>
    <mergeCell ref="A10:B10"/>
    <mergeCell ref="A20:B20"/>
    <mergeCell ref="A25:B25"/>
    <mergeCell ref="A16:B16"/>
    <mergeCell ref="A9:B9"/>
    <mergeCell ref="D7:I7"/>
    <mergeCell ref="D89:H89"/>
    <mergeCell ref="K89:M89"/>
    <mergeCell ref="D122:H122"/>
    <mergeCell ref="K122:M122"/>
    <mergeCell ref="D95:H95"/>
    <mergeCell ref="K95:M95"/>
    <mergeCell ref="D100:H100"/>
    <mergeCell ref="K100:M100"/>
    <mergeCell ref="D105:H105"/>
    <mergeCell ref="K105:M105"/>
    <mergeCell ref="D110:H110"/>
    <mergeCell ref="K110:M110"/>
    <mergeCell ref="D115:H115"/>
    <mergeCell ref="K115:M115"/>
    <mergeCell ref="A65:R65"/>
    <mergeCell ref="A60:R60"/>
    <mergeCell ref="A88:B88"/>
    <mergeCell ref="A67:B67"/>
    <mergeCell ref="A32:B32"/>
    <mergeCell ref="A41:B41"/>
    <mergeCell ref="A42:B42"/>
    <mergeCell ref="A48:B48"/>
    <mergeCell ref="A52:B52"/>
    <mergeCell ref="D137:H137"/>
    <mergeCell ref="K137:M137"/>
    <mergeCell ref="K132:M132"/>
    <mergeCell ref="D132:H132"/>
    <mergeCell ref="A120:B120"/>
    <mergeCell ref="A121:B121"/>
    <mergeCell ref="A126:B126"/>
    <mergeCell ref="A131:B131"/>
    <mergeCell ref="A136:B136"/>
    <mergeCell ref="A94:B94"/>
    <mergeCell ref="A99:B99"/>
    <mergeCell ref="A104:B104"/>
    <mergeCell ref="A109:B109"/>
    <mergeCell ref="A114:B114"/>
    <mergeCell ref="D127:H127"/>
    <mergeCell ref="K127:M127"/>
    <mergeCell ref="A68:B68"/>
    <mergeCell ref="A73:B73"/>
    <mergeCell ref="A78:B78"/>
    <mergeCell ref="K7:P7"/>
    <mergeCell ref="A7:B7"/>
    <mergeCell ref="A8:B8"/>
    <mergeCell ref="A1:R1"/>
    <mergeCell ref="D180:H180"/>
    <mergeCell ref="K180:M180"/>
    <mergeCell ref="D185:H185"/>
    <mergeCell ref="K185:M185"/>
    <mergeCell ref="D170:H170"/>
    <mergeCell ref="K170:M170"/>
    <mergeCell ref="D175:H175"/>
    <mergeCell ref="K175:M175"/>
    <mergeCell ref="K163:M163"/>
    <mergeCell ref="D142:H142"/>
    <mergeCell ref="K142:M142"/>
    <mergeCell ref="D148:H148"/>
    <mergeCell ref="K148:M148"/>
    <mergeCell ref="D153:H153"/>
    <mergeCell ref="K153:M153"/>
    <mergeCell ref="D158:H158"/>
    <mergeCell ref="K158:M158"/>
    <mergeCell ref="D163:H163"/>
    <mergeCell ref="A26:B26"/>
    <mergeCell ref="A36:B36"/>
    <mergeCell ref="A168:B168"/>
    <mergeCell ref="A169:B169"/>
    <mergeCell ref="A174:B174"/>
    <mergeCell ref="A179:B179"/>
    <mergeCell ref="A184:B184"/>
    <mergeCell ref="A141:B141"/>
    <mergeCell ref="A147:B147"/>
    <mergeCell ref="A152:B152"/>
    <mergeCell ref="A157:B157"/>
    <mergeCell ref="A162:B162"/>
    <mergeCell ref="A227:B227"/>
    <mergeCell ref="A230:B230"/>
    <mergeCell ref="A233:B233"/>
    <mergeCell ref="A237:B237"/>
    <mergeCell ref="A215:B215"/>
    <mergeCell ref="A222:R222"/>
    <mergeCell ref="A225:R225"/>
    <mergeCell ref="A189:B189"/>
    <mergeCell ref="A195:B195"/>
    <mergeCell ref="A200:B200"/>
    <mergeCell ref="A205:B205"/>
    <mergeCell ref="A210:B210"/>
    <mergeCell ref="D206:H206"/>
    <mergeCell ref="K206:M206"/>
    <mergeCell ref="D211:H211"/>
    <mergeCell ref="K211:M211"/>
    <mergeCell ref="D216:H216"/>
    <mergeCell ref="K216:M216"/>
    <mergeCell ref="D201:H201"/>
    <mergeCell ref="K201:M201"/>
    <mergeCell ref="D196:H196"/>
    <mergeCell ref="K196:M196"/>
    <mergeCell ref="D190:H190"/>
    <mergeCell ref="K190:M190"/>
    <mergeCell ref="D3:E3"/>
    <mergeCell ref="D4:E4"/>
    <mergeCell ref="D5:E5"/>
    <mergeCell ref="F4:I4"/>
    <mergeCell ref="F5:I5"/>
    <mergeCell ref="N3:P3"/>
    <mergeCell ref="N4:P4"/>
    <mergeCell ref="N5:P5"/>
    <mergeCell ref="F3:I3"/>
    <mergeCell ref="K3:M3"/>
    <mergeCell ref="K4:M4"/>
    <mergeCell ref="K5:M5"/>
  </mergeCells>
  <dataValidations count="1">
    <dataValidation type="list" showInputMessage="1" showErrorMessage="1" sqref="K69:M69 K163:M163 K158:M158 K153:M153 K115:M115 K110:M110 K105:M105 K100:M100 K95:M95 K190:M190 K185:M185 K180:M180 K175:M175 K170:M170 K132:M132 K127:M127 K122:M122 K89:M89 K84:M84 K79:M79 K74:M74 K148:M148 K142:M142 K137:M137 K216:M216 K211:M211 K206:M206 K201:M201 K196:M196" xr:uid="{00000000-0002-0000-0200-000000000000}">
      <formula1>$B$241:$B$244</formula1>
    </dataValidation>
  </dataValidations>
  <pageMargins left="0.45" right="0.45" top="0.5" bottom="0.5" header="0.3" footer="0.3"/>
  <pageSetup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S129"/>
  <sheetViews>
    <sheetView zoomScale="80" zoomScaleNormal="80" workbookViewId="0">
      <pane ySplit="8" topLeftCell="A9" activePane="bottomLeft" state="frozen"/>
      <selection pane="bottomLeft" activeCell="A9" sqref="A9:B9"/>
    </sheetView>
  </sheetViews>
  <sheetFormatPr defaultColWidth="9.109375" defaultRowHeight="13.2" x14ac:dyDescent="0.25"/>
  <cols>
    <col min="1" max="1" width="22.5546875" style="4" customWidth="1"/>
    <col min="2" max="2" width="28.88671875" style="4" customWidth="1"/>
    <col min="3" max="3" width="4.88671875" style="4" customWidth="1"/>
    <col min="4" max="9" width="14.44140625" style="4" customWidth="1"/>
    <col min="10" max="10" width="6.33203125" style="4" bestFit="1" customWidth="1"/>
    <col min="11" max="15" width="13.44140625" style="4" customWidth="1"/>
    <col min="16" max="16" width="15.109375" style="4" customWidth="1"/>
    <col min="17" max="17" width="7.33203125" style="4" bestFit="1" customWidth="1"/>
    <col min="18" max="18" width="16.109375" style="4" customWidth="1"/>
    <col min="19" max="16384" width="9.109375" style="4"/>
  </cols>
  <sheetData>
    <row r="1" spans="1:18" ht="54.6" customHeight="1" thickBot="1" x14ac:dyDescent="0.3">
      <c r="A1" s="800" t="s">
        <v>201</v>
      </c>
      <c r="B1" s="776"/>
      <c r="C1" s="776"/>
      <c r="D1" s="776"/>
      <c r="E1" s="776"/>
      <c r="F1" s="776"/>
      <c r="G1" s="776"/>
      <c r="H1" s="776"/>
      <c r="I1" s="776"/>
      <c r="J1" s="776"/>
      <c r="K1" s="776"/>
      <c r="L1" s="776"/>
      <c r="M1" s="776"/>
      <c r="N1" s="776"/>
      <c r="O1" s="776"/>
      <c r="P1" s="776"/>
      <c r="Q1" s="776"/>
      <c r="R1" s="777"/>
    </row>
    <row r="3" spans="1:18"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7" spans="1:18" ht="13.8" x14ac:dyDescent="0.25">
      <c r="A7" s="770" t="s">
        <v>148</v>
      </c>
      <c r="B7" s="772"/>
      <c r="C7" s="163"/>
      <c r="D7" s="770" t="str">
        <f>'Task Summary'!F7</f>
        <v>Annual (FFY) Invoice Period No. 1:</v>
      </c>
      <c r="E7" s="771"/>
      <c r="F7" s="771"/>
      <c r="G7" s="771"/>
      <c r="H7" s="771"/>
      <c r="I7" s="772"/>
      <c r="J7" s="163"/>
      <c r="K7" s="770" t="str">
        <f>'Task Summary'!M7</f>
        <v>Annual (FFY) Invoice Period No. 2:</v>
      </c>
      <c r="L7" s="771"/>
      <c r="M7" s="771"/>
      <c r="N7" s="771"/>
      <c r="O7" s="771"/>
      <c r="P7" s="772"/>
      <c r="Q7" s="163"/>
      <c r="R7" s="150" t="str">
        <f>'Task Summary'!T7</f>
        <v>Task Totals:</v>
      </c>
    </row>
    <row r="8" spans="1:18" x14ac:dyDescent="0.25">
      <c r="A8" s="773"/>
      <c r="B8" s="774"/>
      <c r="C8" s="165"/>
      <c r="D8" s="166" t="e">
        <f>+'Task Summary'!F8</f>
        <v>#VALUE!</v>
      </c>
      <c r="E8" s="166" t="e">
        <f>'Task Summary'!G8</f>
        <v>#VALUE!</v>
      </c>
      <c r="F8" s="166" t="e">
        <f>'Task Summary'!H8</f>
        <v>#VALUE!</v>
      </c>
      <c r="G8" s="166" t="e">
        <f>'Task Summary'!I8</f>
        <v>#VALUE!</v>
      </c>
      <c r="H8" s="166" t="e">
        <f>'Task Summary'!J8</f>
        <v>#VALUE!</v>
      </c>
      <c r="I8" s="166" t="e">
        <f>'Task Summary'!K8</f>
        <v>#VALUE!</v>
      </c>
      <c r="J8" s="163"/>
      <c r="K8" s="166" t="e">
        <f>'Task Summary'!M8</f>
        <v>#VALUE!</v>
      </c>
      <c r="L8" s="166" t="e">
        <f>'Task Summary'!N8</f>
        <v>#VALUE!</v>
      </c>
      <c r="M8" s="166" t="e">
        <f>'Task Summary'!O8</f>
        <v>#VALUE!</v>
      </c>
      <c r="N8" s="166" t="e">
        <f>'Task Summary'!P8</f>
        <v>#VALUE!</v>
      </c>
      <c r="O8" s="166" t="e">
        <f>'Task Summary'!Q8</f>
        <v>#VALUE!</v>
      </c>
      <c r="P8" s="166" t="e">
        <f>'Task Summary'!R8</f>
        <v>#VALUE!</v>
      </c>
      <c r="Q8" s="165"/>
      <c r="R8" s="151" t="str">
        <f>'Task Summary'!T8</f>
        <v>Year-To-Date</v>
      </c>
    </row>
    <row r="9" spans="1:18" s="269" customFormat="1" ht="16.95" customHeight="1" x14ac:dyDescent="0.25">
      <c r="A9" s="766" t="s">
        <v>19</v>
      </c>
      <c r="B9" s="767"/>
      <c r="D9" s="270"/>
      <c r="E9" s="271"/>
      <c r="F9" s="271"/>
      <c r="G9" s="271"/>
      <c r="H9" s="271"/>
      <c r="I9" s="272"/>
      <c r="J9" s="273"/>
      <c r="K9" s="270"/>
      <c r="L9" s="271"/>
      <c r="M9" s="271"/>
      <c r="N9" s="271"/>
      <c r="O9" s="271"/>
      <c r="P9" s="272"/>
      <c r="R9" s="274"/>
    </row>
    <row r="10" spans="1:18" s="269" customFormat="1" ht="45" customHeight="1" x14ac:dyDescent="0.25">
      <c r="A10" s="781" t="s">
        <v>169</v>
      </c>
      <c r="B10" s="782"/>
      <c r="D10" s="275"/>
      <c r="E10" s="276"/>
      <c r="F10" s="276"/>
      <c r="G10" s="276"/>
      <c r="H10" s="276"/>
      <c r="I10" s="277"/>
      <c r="J10" s="273"/>
      <c r="K10" s="275"/>
      <c r="L10" s="276"/>
      <c r="M10" s="276"/>
      <c r="N10" s="276"/>
      <c r="O10" s="276"/>
      <c r="P10" s="277"/>
      <c r="R10" s="278"/>
    </row>
    <row r="11" spans="1:18" s="269" customFormat="1" x14ac:dyDescent="0.25">
      <c r="A11" s="264"/>
      <c r="B11" s="264" t="s">
        <v>7</v>
      </c>
      <c r="D11" s="258">
        <f t="shared" ref="D11:I11" ca="1" si="0">IF(SUMPRODUCT(--($K$36:$K$105="&lt;=== choose from drop-down list"),OFFSET(D$36:D$105,3,0))&gt;0,"#VALUE!",SUMPRODUCT(--($K$36:$K$105="employee of Anchor"),OFFSET(D$36:D$105,2,0)))</f>
        <v>0</v>
      </c>
      <c r="E11" s="258">
        <f t="shared" ca="1" si="0"/>
        <v>0</v>
      </c>
      <c r="F11" s="258">
        <f t="shared" ca="1" si="0"/>
        <v>0</v>
      </c>
      <c r="G11" s="258">
        <f t="shared" ca="1" si="0"/>
        <v>0</v>
      </c>
      <c r="H11" s="258">
        <f t="shared" ca="1" si="0"/>
        <v>0</v>
      </c>
      <c r="I11" s="258">
        <f t="shared" ca="1" si="0"/>
        <v>0</v>
      </c>
      <c r="J11" s="279"/>
      <c r="K11" s="258">
        <f t="shared" ref="K11:P11" ca="1" si="1">IF(SUMPRODUCT(--($K$36:$K$105="&lt;=== choose from drop-down list"),OFFSET(K$36:K$105,3,0))&gt;0,"#VALUE!",SUMPRODUCT(--($K$36:$K$105="employee of Anchor"),OFFSET(K$36:K$105,2,0)))</f>
        <v>0</v>
      </c>
      <c r="L11" s="258">
        <f t="shared" ca="1" si="1"/>
        <v>0</v>
      </c>
      <c r="M11" s="258">
        <f t="shared" ca="1" si="1"/>
        <v>0</v>
      </c>
      <c r="N11" s="258">
        <f t="shared" ca="1" si="1"/>
        <v>0</v>
      </c>
      <c r="O11" s="258">
        <f t="shared" ca="1" si="1"/>
        <v>0</v>
      </c>
      <c r="P11" s="258">
        <f t="shared" ca="1" si="1"/>
        <v>0</v>
      </c>
      <c r="R11" s="258">
        <f ca="1">SUM(D11:Q11)</f>
        <v>0</v>
      </c>
    </row>
    <row r="12" spans="1:18" s="269" customFormat="1" x14ac:dyDescent="0.25">
      <c r="A12" s="264"/>
      <c r="B12" s="264" t="s">
        <v>8</v>
      </c>
      <c r="D12" s="256" t="e">
        <f ca="1">+D13/D11</f>
        <v>#DIV/0!</v>
      </c>
      <c r="E12" s="256" t="e">
        <f t="shared" ref="E12:P12" ca="1" si="2">+E13/E11</f>
        <v>#DIV/0!</v>
      </c>
      <c r="F12" s="256" t="e">
        <f t="shared" ca="1" si="2"/>
        <v>#DIV/0!</v>
      </c>
      <c r="G12" s="256" t="e">
        <f t="shared" ca="1" si="2"/>
        <v>#DIV/0!</v>
      </c>
      <c r="H12" s="256" t="e">
        <f t="shared" ca="1" si="2"/>
        <v>#DIV/0!</v>
      </c>
      <c r="I12" s="256" t="e">
        <f t="shared" ca="1" si="2"/>
        <v>#DIV/0!</v>
      </c>
      <c r="J12" s="254"/>
      <c r="K12" s="256" t="e">
        <f t="shared" ca="1" si="2"/>
        <v>#DIV/0!</v>
      </c>
      <c r="L12" s="256" t="e">
        <f t="shared" ca="1" si="2"/>
        <v>#DIV/0!</v>
      </c>
      <c r="M12" s="256" t="e">
        <f t="shared" ca="1" si="2"/>
        <v>#DIV/0!</v>
      </c>
      <c r="N12" s="256" t="e">
        <f t="shared" ca="1" si="2"/>
        <v>#DIV/0!</v>
      </c>
      <c r="O12" s="256" t="e">
        <f t="shared" ca="1" si="2"/>
        <v>#DIV/0!</v>
      </c>
      <c r="P12" s="256" t="e">
        <f t="shared" ca="1" si="2"/>
        <v>#DIV/0!</v>
      </c>
      <c r="R12" s="256" t="e">
        <f ca="1">+R13/R11</f>
        <v>#DIV/0!</v>
      </c>
    </row>
    <row r="13" spans="1:18" s="269" customFormat="1" ht="15.6" x14ac:dyDescent="0.25">
      <c r="A13" s="264"/>
      <c r="B13" s="264" t="s">
        <v>21</v>
      </c>
      <c r="D13" s="256">
        <f ca="1">IF(SUMPRODUCT(--($K$36:$K$105="&lt;=== choose from drop-down list"),OFFSET(D$36:D$105,3,0))&gt;0,"#VALUE!",SUMPRODUCT(--($K$36:$K$105="employee of Anchor"),OFFSET(D$36:D$105,3,0)))</f>
        <v>0</v>
      </c>
      <c r="E13" s="256">
        <f t="shared" ref="E13:I13" ca="1" si="3">IF(SUMPRODUCT(--($K$36:$K$105="&lt;=== choose from drop-down list"),OFFSET(E$36:E$105,3,0))&gt;0,"#VALUE!",SUMPRODUCT(--($K$36:$K$105="employee of Anchor"),OFFSET(E$36:E$105,3,0)))</f>
        <v>0</v>
      </c>
      <c r="F13" s="256">
        <f t="shared" ca="1" si="3"/>
        <v>0</v>
      </c>
      <c r="G13" s="256">
        <f t="shared" ca="1" si="3"/>
        <v>0</v>
      </c>
      <c r="H13" s="256">
        <f t="shared" ca="1" si="3"/>
        <v>0</v>
      </c>
      <c r="I13" s="256">
        <f t="shared" ca="1" si="3"/>
        <v>0</v>
      </c>
      <c r="J13" s="254"/>
      <c r="K13" s="256">
        <f t="shared" ref="K13:P13" ca="1" si="4">IF(SUMPRODUCT(--($K$36:$K$105="&lt;=== choose from drop-down list"),OFFSET(K$36:K$105,3,0))&gt;0,"#VALUE!",SUMPRODUCT(--($K$36:$K$105="employee of Anchor"),OFFSET(K$36:K$105,3,0)))</f>
        <v>0</v>
      </c>
      <c r="L13" s="256">
        <f t="shared" ca="1" si="4"/>
        <v>0</v>
      </c>
      <c r="M13" s="256">
        <f t="shared" ca="1" si="4"/>
        <v>0</v>
      </c>
      <c r="N13" s="256">
        <f t="shared" ca="1" si="4"/>
        <v>0</v>
      </c>
      <c r="O13" s="256">
        <f t="shared" ca="1" si="4"/>
        <v>0</v>
      </c>
      <c r="P13" s="256">
        <f t="shared" ca="1" si="4"/>
        <v>0</v>
      </c>
      <c r="R13" s="256">
        <f ca="1">SUM(D13:Q13)</f>
        <v>0</v>
      </c>
    </row>
    <row r="14" spans="1:18" s="269" customFormat="1" ht="15.6" x14ac:dyDescent="0.25">
      <c r="A14" s="264"/>
      <c r="B14" s="264" t="s">
        <v>28</v>
      </c>
      <c r="D14" s="135"/>
      <c r="E14" s="135"/>
      <c r="F14" s="135"/>
      <c r="G14" s="135"/>
      <c r="H14" s="135"/>
      <c r="I14" s="135"/>
      <c r="J14" s="280"/>
      <c r="K14" s="135"/>
      <c r="L14" s="135"/>
      <c r="M14" s="135"/>
      <c r="N14" s="135"/>
      <c r="O14" s="135"/>
      <c r="P14" s="135"/>
      <c r="R14" s="257" t="e">
        <f ca="1">+R21/R13-1</f>
        <v>#DIV/0!</v>
      </c>
    </row>
    <row r="15" spans="1:18" s="269" customFormat="1" x14ac:dyDescent="0.25">
      <c r="A15" s="264"/>
      <c r="B15" s="264" t="s">
        <v>134</v>
      </c>
      <c r="D15" s="256">
        <f ca="1">+D13*(1+D14)</f>
        <v>0</v>
      </c>
      <c r="E15" s="256">
        <f t="shared" ref="E15:P15" ca="1" si="5">+E13*(1+E14)</f>
        <v>0</v>
      </c>
      <c r="F15" s="256">
        <f t="shared" ca="1" si="5"/>
        <v>0</v>
      </c>
      <c r="G15" s="256">
        <f t="shared" ca="1" si="5"/>
        <v>0</v>
      </c>
      <c r="H15" s="256">
        <f t="shared" ca="1" si="5"/>
        <v>0</v>
      </c>
      <c r="I15" s="256">
        <f t="shared" ca="1" si="5"/>
        <v>0</v>
      </c>
      <c r="J15" s="254"/>
      <c r="K15" s="256">
        <f t="shared" ca="1" si="5"/>
        <v>0</v>
      </c>
      <c r="L15" s="256">
        <f t="shared" ca="1" si="5"/>
        <v>0</v>
      </c>
      <c r="M15" s="256">
        <f t="shared" ca="1" si="5"/>
        <v>0</v>
      </c>
      <c r="N15" s="256">
        <f t="shared" ca="1" si="5"/>
        <v>0</v>
      </c>
      <c r="O15" s="256">
        <f t="shared" ca="1" si="5"/>
        <v>0</v>
      </c>
      <c r="P15" s="256">
        <f t="shared" ca="1" si="5"/>
        <v>0</v>
      </c>
      <c r="R15" s="256">
        <f ca="1">SUM(D15:Q15)</f>
        <v>0</v>
      </c>
    </row>
    <row r="16" spans="1:18" s="269" customFormat="1" ht="42.6" customHeight="1" x14ac:dyDescent="0.25">
      <c r="A16" s="784" t="s">
        <v>170</v>
      </c>
      <c r="B16" s="782"/>
      <c r="D16" s="181"/>
      <c r="E16" s="182"/>
      <c r="F16" s="182"/>
      <c r="G16" s="182"/>
      <c r="H16" s="182"/>
      <c r="I16" s="183"/>
      <c r="J16" s="280"/>
      <c r="K16" s="181"/>
      <c r="L16" s="182"/>
      <c r="M16" s="182"/>
      <c r="N16" s="182"/>
      <c r="O16" s="182"/>
      <c r="P16" s="183"/>
      <c r="R16" s="255"/>
    </row>
    <row r="17" spans="1:18" s="269" customFormat="1" x14ac:dyDescent="0.25">
      <c r="A17" s="184"/>
      <c r="B17" s="264" t="s">
        <v>7</v>
      </c>
      <c r="D17" s="281">
        <f t="shared" ref="D17:I17" ca="1" si="6">IF(SUMPRODUCT(--($K$36:$K$105="&lt;=== choose from drop-down list"),OFFSET(D$36:D$105,3,0))&gt;0,"#VALUE!",SUMPRODUCT(--($K$36:$K$105="individual independent contractor"),OFFSET(D$36:D$105,2,0))+SUMPRODUCT(--($K$36:$K$105="furnished by subcontractor firm"),OFFSET(D$36:D$105,2,0)))</f>
        <v>0</v>
      </c>
      <c r="E17" s="281">
        <f t="shared" ca="1" si="6"/>
        <v>0</v>
      </c>
      <c r="F17" s="281">
        <f t="shared" ca="1" si="6"/>
        <v>0</v>
      </c>
      <c r="G17" s="281">
        <f t="shared" ca="1" si="6"/>
        <v>0</v>
      </c>
      <c r="H17" s="281">
        <f t="shared" ca="1" si="6"/>
        <v>0</v>
      </c>
      <c r="I17" s="281">
        <f t="shared" ca="1" si="6"/>
        <v>0</v>
      </c>
      <c r="J17" s="282"/>
      <c r="K17" s="281">
        <f t="shared" ref="K17:P17" ca="1" si="7">IF(SUMPRODUCT(--($K$36:$K$105="&lt;=== choose from drop-down list"),OFFSET(K$36:K$105,3,0))&gt;0,"#VALUE!",SUMPRODUCT(--($K$36:$K$105="individual independent contractor"),OFFSET(K$36:K$105,2,0))+SUMPRODUCT(--($K$36:$K$105="furnished by subcontractor firm"),OFFSET(K$36:K$105,2,0)))</f>
        <v>0</v>
      </c>
      <c r="L17" s="281">
        <f t="shared" ca="1" si="7"/>
        <v>0</v>
      </c>
      <c r="M17" s="281">
        <f t="shared" ca="1" si="7"/>
        <v>0</v>
      </c>
      <c r="N17" s="281">
        <f t="shared" ca="1" si="7"/>
        <v>0</v>
      </c>
      <c r="O17" s="281">
        <f t="shared" ca="1" si="7"/>
        <v>0</v>
      </c>
      <c r="P17" s="281">
        <f t="shared" ca="1" si="7"/>
        <v>0</v>
      </c>
      <c r="R17" s="258">
        <f ca="1">SUM(D17:Q17)</f>
        <v>0</v>
      </c>
    </row>
    <row r="18" spans="1:18" s="269" customFormat="1" x14ac:dyDescent="0.25">
      <c r="A18" s="184"/>
      <c r="B18" s="264" t="s">
        <v>8</v>
      </c>
      <c r="D18" s="256" t="e">
        <f ca="1">+D19/D17</f>
        <v>#DIV/0!</v>
      </c>
      <c r="E18" s="256" t="e">
        <f t="shared" ref="E18:R18" ca="1" si="8">+E19/E17</f>
        <v>#DIV/0!</v>
      </c>
      <c r="F18" s="256" t="e">
        <f t="shared" ca="1" si="8"/>
        <v>#DIV/0!</v>
      </c>
      <c r="G18" s="256" t="e">
        <f t="shared" ca="1" si="8"/>
        <v>#DIV/0!</v>
      </c>
      <c r="H18" s="256" t="e">
        <f t="shared" ca="1" si="8"/>
        <v>#DIV/0!</v>
      </c>
      <c r="I18" s="256" t="e">
        <f t="shared" ca="1" si="8"/>
        <v>#DIV/0!</v>
      </c>
      <c r="J18" s="254"/>
      <c r="K18" s="256" t="e">
        <f t="shared" ca="1" si="8"/>
        <v>#DIV/0!</v>
      </c>
      <c r="L18" s="256" t="e">
        <f t="shared" ca="1" si="8"/>
        <v>#DIV/0!</v>
      </c>
      <c r="M18" s="256" t="e">
        <f t="shared" ca="1" si="8"/>
        <v>#DIV/0!</v>
      </c>
      <c r="N18" s="256" t="e">
        <f t="shared" ca="1" si="8"/>
        <v>#DIV/0!</v>
      </c>
      <c r="O18" s="256" t="e">
        <f t="shared" ca="1" si="8"/>
        <v>#DIV/0!</v>
      </c>
      <c r="P18" s="256" t="e">
        <f t="shared" ca="1" si="8"/>
        <v>#DIV/0!</v>
      </c>
      <c r="R18" s="256" t="e">
        <f t="shared" ca="1" si="8"/>
        <v>#DIV/0!</v>
      </c>
    </row>
    <row r="19" spans="1:18" s="269" customFormat="1" ht="15.6" x14ac:dyDescent="0.25">
      <c r="A19" s="264"/>
      <c r="B19" s="264" t="s">
        <v>21</v>
      </c>
      <c r="D19" s="256">
        <f t="shared" ref="D19:I19" ca="1" si="9">IF(SUMPRODUCT(--($K$36:$K$105="&lt;=== choose from drop-down list"),OFFSET(D$36:D$105,3,0))&gt;0,"#VALUE!",SUMPRODUCT(--($K$36:$K$105="individual independent contractor"),OFFSET(D$36:D$105,3,0))+SUMPRODUCT(--($K$36:$K$105="furnished by subcontractor firm"),OFFSET(D$36:D$105,3,0)))</f>
        <v>0</v>
      </c>
      <c r="E19" s="256">
        <f t="shared" ca="1" si="9"/>
        <v>0</v>
      </c>
      <c r="F19" s="256">
        <f t="shared" ca="1" si="9"/>
        <v>0</v>
      </c>
      <c r="G19" s="256">
        <f t="shared" ca="1" si="9"/>
        <v>0</v>
      </c>
      <c r="H19" s="256">
        <f t="shared" ca="1" si="9"/>
        <v>0</v>
      </c>
      <c r="I19" s="256">
        <f t="shared" ca="1" si="9"/>
        <v>0</v>
      </c>
      <c r="J19" s="254"/>
      <c r="K19" s="256">
        <f t="shared" ref="K19:P19" ca="1" si="10">IF(SUMPRODUCT(--($K$36:$K$105="&lt;=== choose from drop-down list"),OFFSET(K$36:K$105,3,0))&gt;0,"#VALUE!",SUMPRODUCT(--($K$36:$K$105="individual independent contractor"),OFFSET(K$36:K$105,3,0))+SUMPRODUCT(--($K$36:$K$105="furnished by subcontractor firm"),OFFSET(K$36:K$105,3,0)))</f>
        <v>0</v>
      </c>
      <c r="L19" s="256">
        <f t="shared" ca="1" si="10"/>
        <v>0</v>
      </c>
      <c r="M19" s="256">
        <f t="shared" ca="1" si="10"/>
        <v>0</v>
      </c>
      <c r="N19" s="256">
        <f t="shared" ca="1" si="10"/>
        <v>0</v>
      </c>
      <c r="O19" s="256">
        <f t="shared" ca="1" si="10"/>
        <v>0</v>
      </c>
      <c r="P19" s="256">
        <f t="shared" ca="1" si="10"/>
        <v>0</v>
      </c>
      <c r="R19" s="256">
        <f ca="1">SUM(D19:Q19)</f>
        <v>0</v>
      </c>
    </row>
    <row r="20" spans="1:18" s="269" customFormat="1" x14ac:dyDescent="0.25">
      <c r="A20" s="801"/>
      <c r="B20" s="802"/>
      <c r="D20" s="181"/>
      <c r="E20" s="182"/>
      <c r="F20" s="182"/>
      <c r="G20" s="182"/>
      <c r="H20" s="182"/>
      <c r="I20" s="183"/>
      <c r="J20" s="280"/>
      <c r="K20" s="181"/>
      <c r="L20" s="182"/>
      <c r="M20" s="182"/>
      <c r="N20" s="182"/>
      <c r="O20" s="182"/>
      <c r="P20" s="183"/>
      <c r="R20" s="255"/>
    </row>
    <row r="21" spans="1:18" s="269" customFormat="1" x14ac:dyDescent="0.25">
      <c r="A21" s="264"/>
      <c r="B21" s="264" t="s">
        <v>9</v>
      </c>
      <c r="D21" s="256">
        <f t="shared" ref="D21:I21" ca="1" si="11">+D15+D19</f>
        <v>0</v>
      </c>
      <c r="E21" s="256">
        <f t="shared" ca="1" si="11"/>
        <v>0</v>
      </c>
      <c r="F21" s="256">
        <f t="shared" ca="1" si="11"/>
        <v>0</v>
      </c>
      <c r="G21" s="256">
        <f t="shared" ca="1" si="11"/>
        <v>0</v>
      </c>
      <c r="H21" s="256">
        <f t="shared" ca="1" si="11"/>
        <v>0</v>
      </c>
      <c r="I21" s="256">
        <f t="shared" ca="1" si="11"/>
        <v>0</v>
      </c>
      <c r="J21" s="254"/>
      <c r="K21" s="256">
        <f t="shared" ref="K21:P21" ca="1" si="12">+K15+K19</f>
        <v>0</v>
      </c>
      <c r="L21" s="256">
        <f t="shared" ca="1" si="12"/>
        <v>0</v>
      </c>
      <c r="M21" s="256">
        <f t="shared" ca="1" si="12"/>
        <v>0</v>
      </c>
      <c r="N21" s="256">
        <f t="shared" ca="1" si="12"/>
        <v>0</v>
      </c>
      <c r="O21" s="256">
        <f t="shared" ca="1" si="12"/>
        <v>0</v>
      </c>
      <c r="P21" s="256">
        <f t="shared" ca="1" si="12"/>
        <v>0</v>
      </c>
      <c r="R21" s="256">
        <f ca="1">SUM(D21:Q21)</f>
        <v>0</v>
      </c>
    </row>
    <row r="22" spans="1:18" s="269" customFormat="1" ht="15.6" x14ac:dyDescent="0.25">
      <c r="A22" s="264"/>
      <c r="B22" s="264" t="s">
        <v>29</v>
      </c>
      <c r="D22" s="135"/>
      <c r="E22" s="135"/>
      <c r="F22" s="135"/>
      <c r="G22" s="135"/>
      <c r="H22" s="135"/>
      <c r="I22" s="135"/>
      <c r="J22" s="280"/>
      <c r="K22" s="135"/>
      <c r="L22" s="135"/>
      <c r="M22" s="135"/>
      <c r="N22" s="135"/>
      <c r="O22" s="135"/>
      <c r="P22" s="135"/>
      <c r="R22" s="257" t="e">
        <f ca="1">+R23/R21</f>
        <v>#DIV/0!</v>
      </c>
    </row>
    <row r="23" spans="1:18" s="269" customFormat="1" ht="13.8" thickBot="1" x14ac:dyDescent="0.3">
      <c r="A23" s="264"/>
      <c r="B23" s="264" t="s">
        <v>10</v>
      </c>
      <c r="D23" s="260">
        <f t="shared" ref="D23:I23" ca="1" si="13">+D22*D21</f>
        <v>0</v>
      </c>
      <c r="E23" s="260">
        <f t="shared" ca="1" si="13"/>
        <v>0</v>
      </c>
      <c r="F23" s="260">
        <f t="shared" ca="1" si="13"/>
        <v>0</v>
      </c>
      <c r="G23" s="260">
        <f t="shared" ca="1" si="13"/>
        <v>0</v>
      </c>
      <c r="H23" s="260">
        <f t="shared" ca="1" si="13"/>
        <v>0</v>
      </c>
      <c r="I23" s="260">
        <f t="shared" ca="1" si="13"/>
        <v>0</v>
      </c>
      <c r="J23" s="254"/>
      <c r="K23" s="260">
        <f t="shared" ref="K23:P23" ca="1" si="14">+K22*K21</f>
        <v>0</v>
      </c>
      <c r="L23" s="260">
        <f t="shared" ca="1" si="14"/>
        <v>0</v>
      </c>
      <c r="M23" s="260">
        <f t="shared" ca="1" si="14"/>
        <v>0</v>
      </c>
      <c r="N23" s="260">
        <f t="shared" ca="1" si="14"/>
        <v>0</v>
      </c>
      <c r="O23" s="260">
        <f t="shared" ca="1" si="14"/>
        <v>0</v>
      </c>
      <c r="P23" s="260">
        <f t="shared" ca="1" si="14"/>
        <v>0</v>
      </c>
      <c r="R23" s="260">
        <f ca="1">SUM(D23:Q23)</f>
        <v>0</v>
      </c>
    </row>
    <row r="24" spans="1:18" s="269" customFormat="1" ht="14.4" customHeight="1" thickTop="1" x14ac:dyDescent="0.25">
      <c r="A24" s="803" t="s">
        <v>185</v>
      </c>
      <c r="B24" s="804"/>
      <c r="C24" s="283"/>
      <c r="D24" s="259">
        <f t="shared" ref="D24:I24" ca="1" si="15">+D21+D23</f>
        <v>0</v>
      </c>
      <c r="E24" s="259">
        <f t="shared" ca="1" si="15"/>
        <v>0</v>
      </c>
      <c r="F24" s="259">
        <f t="shared" ca="1" si="15"/>
        <v>0</v>
      </c>
      <c r="G24" s="259">
        <f t="shared" ca="1" si="15"/>
        <v>0</v>
      </c>
      <c r="H24" s="259">
        <f t="shared" ca="1" si="15"/>
        <v>0</v>
      </c>
      <c r="I24" s="259">
        <f t="shared" ca="1" si="15"/>
        <v>0</v>
      </c>
      <c r="J24" s="254"/>
      <c r="K24" s="259">
        <f t="shared" ref="K24:P24" ca="1" si="16">+K21+K23</f>
        <v>0</v>
      </c>
      <c r="L24" s="259">
        <f t="shared" ca="1" si="16"/>
        <v>0</v>
      </c>
      <c r="M24" s="259">
        <f t="shared" ca="1" si="16"/>
        <v>0</v>
      </c>
      <c r="N24" s="259">
        <f t="shared" ca="1" si="16"/>
        <v>0</v>
      </c>
      <c r="O24" s="259">
        <f t="shared" ca="1" si="16"/>
        <v>0</v>
      </c>
      <c r="P24" s="259">
        <f t="shared" ca="1" si="16"/>
        <v>0</v>
      </c>
      <c r="Q24" s="273"/>
      <c r="R24" s="259">
        <f ca="1">+R21+R23</f>
        <v>0</v>
      </c>
    </row>
    <row r="25" spans="1:18" s="273" customFormat="1" ht="21" customHeight="1" x14ac:dyDescent="0.25">
      <c r="B25" s="283"/>
      <c r="D25" s="254"/>
      <c r="E25" s="254"/>
      <c r="F25" s="254"/>
      <c r="G25" s="254"/>
      <c r="H25" s="254"/>
      <c r="I25" s="254"/>
      <c r="J25" s="254"/>
      <c r="K25" s="254"/>
      <c r="L25" s="254"/>
      <c r="M25" s="254"/>
      <c r="N25" s="254"/>
      <c r="O25" s="254"/>
      <c r="P25" s="254"/>
      <c r="R25" s="254"/>
    </row>
    <row r="26" spans="1:18" x14ac:dyDescent="0.25">
      <c r="A26" s="194" t="s">
        <v>167</v>
      </c>
      <c r="B26" s="195"/>
      <c r="C26" s="195"/>
      <c r="D26" s="195"/>
      <c r="E26" s="195"/>
      <c r="F26" s="195"/>
      <c r="G26" s="195"/>
      <c r="H26" s="195"/>
      <c r="I26" s="195"/>
      <c r="J26" s="195"/>
      <c r="K26" s="195"/>
      <c r="L26" s="195"/>
      <c r="M26" s="195"/>
      <c r="N26" s="195"/>
      <c r="O26" s="195"/>
      <c r="P26" s="195"/>
      <c r="Q26" s="195"/>
      <c r="R26" s="196"/>
    </row>
    <row r="27" spans="1:18" ht="36" customHeight="1" x14ac:dyDescent="0.25">
      <c r="A27" s="789" t="s">
        <v>133</v>
      </c>
      <c r="B27" s="790"/>
      <c r="C27" s="790"/>
      <c r="D27" s="790"/>
      <c r="E27" s="790"/>
      <c r="F27" s="790"/>
      <c r="G27" s="790"/>
      <c r="H27" s="790"/>
      <c r="I27" s="790"/>
      <c r="J27" s="790"/>
      <c r="K27" s="790"/>
      <c r="L27" s="790"/>
      <c r="M27" s="790"/>
      <c r="N27" s="790"/>
      <c r="O27" s="790"/>
      <c r="P27" s="790"/>
      <c r="Q27" s="790"/>
      <c r="R27" s="791"/>
    </row>
    <row r="28" spans="1:18" ht="24" customHeight="1" x14ac:dyDescent="0.25">
      <c r="A28" s="789" t="s">
        <v>177</v>
      </c>
      <c r="B28" s="792"/>
      <c r="C28" s="792"/>
      <c r="D28" s="792"/>
      <c r="E28" s="792"/>
      <c r="F28" s="792"/>
      <c r="G28" s="792"/>
      <c r="H28" s="792"/>
      <c r="I28" s="792"/>
      <c r="J28" s="792"/>
      <c r="K28" s="792"/>
      <c r="L28" s="792"/>
      <c r="M28" s="792"/>
      <c r="N28" s="792"/>
      <c r="O28" s="792"/>
      <c r="P28" s="792"/>
      <c r="Q28" s="792"/>
      <c r="R28" s="793"/>
    </row>
    <row r="29" spans="1:18" ht="27.75" customHeight="1" x14ac:dyDescent="0.25">
      <c r="A29" s="789" t="s">
        <v>178</v>
      </c>
      <c r="B29" s="792"/>
      <c r="C29" s="792"/>
      <c r="D29" s="792"/>
      <c r="E29" s="792"/>
      <c r="F29" s="792"/>
      <c r="G29" s="792"/>
      <c r="H29" s="792"/>
      <c r="I29" s="792"/>
      <c r="J29" s="792"/>
      <c r="K29" s="792"/>
      <c r="L29" s="792"/>
      <c r="M29" s="792"/>
      <c r="N29" s="792"/>
      <c r="O29" s="792"/>
      <c r="P29" s="792"/>
      <c r="Q29" s="792"/>
      <c r="R29" s="793"/>
    </row>
    <row r="30" spans="1:18" x14ac:dyDescent="0.25">
      <c r="A30" s="197"/>
      <c r="B30" s="198"/>
      <c r="C30" s="198"/>
      <c r="D30" s="198"/>
      <c r="E30" s="198"/>
      <c r="F30" s="198"/>
      <c r="G30" s="198"/>
      <c r="H30" s="198"/>
      <c r="I30" s="198"/>
      <c r="J30" s="198"/>
      <c r="K30" s="198"/>
      <c r="L30" s="198"/>
      <c r="M30" s="198"/>
      <c r="N30" s="198"/>
      <c r="O30" s="198"/>
      <c r="P30" s="198"/>
      <c r="Q30" s="198"/>
      <c r="R30" s="199"/>
    </row>
    <row r="31" spans="1:18" s="273" customFormat="1" ht="21" customHeight="1" x14ac:dyDescent="0.25">
      <c r="B31" s="283"/>
      <c r="D31" s="254"/>
      <c r="E31" s="254"/>
      <c r="F31" s="254"/>
      <c r="G31" s="254"/>
      <c r="H31" s="254"/>
      <c r="I31" s="254"/>
      <c r="J31" s="254"/>
      <c r="K31" s="254"/>
      <c r="L31" s="254"/>
      <c r="M31" s="254"/>
      <c r="N31" s="254"/>
      <c r="O31" s="254"/>
      <c r="P31" s="254"/>
      <c r="R31" s="254"/>
    </row>
    <row r="32" spans="1:18" s="269" customFormat="1" ht="59.4" customHeight="1" x14ac:dyDescent="0.25">
      <c r="A32" s="759" t="s">
        <v>189</v>
      </c>
      <c r="B32" s="787"/>
      <c r="C32" s="787"/>
      <c r="D32" s="787"/>
      <c r="E32" s="787"/>
      <c r="F32" s="787"/>
      <c r="G32" s="787"/>
      <c r="H32" s="787"/>
      <c r="I32" s="787"/>
      <c r="J32" s="787"/>
      <c r="K32" s="787"/>
      <c r="L32" s="787"/>
      <c r="M32" s="787"/>
      <c r="N32" s="787"/>
      <c r="O32" s="787"/>
      <c r="P32" s="787"/>
      <c r="Q32" s="787"/>
      <c r="R32" s="788"/>
    </row>
    <row r="33" spans="1:18" s="269" customFormat="1" x14ac:dyDescent="0.25"/>
    <row r="34" spans="1:18" s="269" customFormat="1" ht="15.6" customHeight="1" x14ac:dyDescent="0.25">
      <c r="A34" s="766" t="s">
        <v>19</v>
      </c>
      <c r="B34" s="767"/>
      <c r="D34" s="270"/>
      <c r="E34" s="271"/>
      <c r="F34" s="271"/>
      <c r="G34" s="271"/>
      <c r="H34" s="271"/>
      <c r="I34" s="272"/>
      <c r="K34" s="270"/>
      <c r="L34" s="271"/>
      <c r="M34" s="271"/>
      <c r="N34" s="271"/>
      <c r="O34" s="271"/>
      <c r="P34" s="272"/>
      <c r="R34" s="274"/>
    </row>
    <row r="35" spans="1:18" s="269" customFormat="1" x14ac:dyDescent="0.25">
      <c r="A35" s="805" t="s">
        <v>231</v>
      </c>
      <c r="B35" s="806"/>
      <c r="D35" s="275"/>
      <c r="E35" s="276"/>
      <c r="F35" s="276"/>
      <c r="G35" s="276"/>
      <c r="H35" s="276"/>
      <c r="I35" s="277"/>
      <c r="K35" s="275"/>
      <c r="L35" s="276"/>
      <c r="M35" s="276"/>
      <c r="N35" s="284"/>
      <c r="O35" s="284"/>
      <c r="P35" s="285"/>
      <c r="R35" s="286"/>
    </row>
    <row r="36" spans="1:18" s="269" customFormat="1" ht="15.6" x14ac:dyDescent="0.25">
      <c r="A36" s="264"/>
      <c r="B36" s="209" t="s">
        <v>180</v>
      </c>
      <c r="D36" s="778"/>
      <c r="E36" s="778"/>
      <c r="F36" s="778"/>
      <c r="G36" s="778"/>
      <c r="H36" s="778"/>
      <c r="I36" s="261"/>
      <c r="K36" s="794" t="s">
        <v>27</v>
      </c>
      <c r="L36" s="794"/>
      <c r="M36" s="795"/>
      <c r="N36" s="211"/>
      <c r="O36" s="212"/>
      <c r="P36" s="213"/>
      <c r="R36" s="287"/>
    </row>
    <row r="37" spans="1:18" s="269" customFormat="1" x14ac:dyDescent="0.25">
      <c r="A37" s="264"/>
      <c r="B37" s="209" t="s">
        <v>14</v>
      </c>
      <c r="D37" s="154"/>
      <c r="E37" s="154"/>
      <c r="F37" s="154"/>
      <c r="G37" s="154"/>
      <c r="H37" s="154"/>
      <c r="I37" s="154"/>
      <c r="K37" s="154"/>
      <c r="L37" s="154"/>
      <c r="M37" s="154"/>
      <c r="N37" s="160"/>
      <c r="O37" s="160"/>
      <c r="P37" s="160"/>
      <c r="R37" s="263" t="e">
        <f>+R39/R38</f>
        <v>#DIV/0!</v>
      </c>
    </row>
    <row r="38" spans="1:18" s="269" customFormat="1" x14ac:dyDescent="0.25">
      <c r="A38" s="264"/>
      <c r="B38" s="209" t="s">
        <v>135</v>
      </c>
      <c r="D38" s="157"/>
      <c r="E38" s="157"/>
      <c r="F38" s="157"/>
      <c r="G38" s="157"/>
      <c r="H38" s="157"/>
      <c r="I38" s="157"/>
      <c r="K38" s="157"/>
      <c r="L38" s="157"/>
      <c r="M38" s="157"/>
      <c r="N38" s="157"/>
      <c r="O38" s="157"/>
      <c r="P38" s="157"/>
      <c r="R38" s="258">
        <f>SUM(D38:Q38)</f>
        <v>0</v>
      </c>
    </row>
    <row r="39" spans="1:18" s="269" customFormat="1" x14ac:dyDescent="0.25">
      <c r="A39" s="264"/>
      <c r="B39" s="209" t="s">
        <v>13</v>
      </c>
      <c r="D39" s="288">
        <f>+D37*D38</f>
        <v>0</v>
      </c>
      <c r="E39" s="288">
        <f t="shared" ref="E39:P39" si="17">+E37*E38</f>
        <v>0</v>
      </c>
      <c r="F39" s="288">
        <f t="shared" si="17"/>
        <v>0</v>
      </c>
      <c r="G39" s="288">
        <f t="shared" si="17"/>
        <v>0</v>
      </c>
      <c r="H39" s="288">
        <f t="shared" si="17"/>
        <v>0</v>
      </c>
      <c r="I39" s="288">
        <f>+I37*I38</f>
        <v>0</v>
      </c>
      <c r="K39" s="288">
        <f t="shared" si="17"/>
        <v>0</v>
      </c>
      <c r="L39" s="288">
        <f t="shared" si="17"/>
        <v>0</v>
      </c>
      <c r="M39" s="288">
        <f t="shared" si="17"/>
        <v>0</v>
      </c>
      <c r="N39" s="288">
        <f t="shared" si="17"/>
        <v>0</v>
      </c>
      <c r="O39" s="288">
        <f t="shared" si="17"/>
        <v>0</v>
      </c>
      <c r="P39" s="288">
        <f t="shared" si="17"/>
        <v>0</v>
      </c>
      <c r="R39" s="288">
        <f>SUM(D39:Q39)</f>
        <v>0</v>
      </c>
    </row>
    <row r="40" spans="1:18" s="269" customFormat="1" x14ac:dyDescent="0.25">
      <c r="A40" s="805" t="s">
        <v>232</v>
      </c>
      <c r="B40" s="806"/>
      <c r="D40" s="275"/>
      <c r="E40" s="276"/>
      <c r="F40" s="276"/>
      <c r="G40" s="276"/>
      <c r="H40" s="276"/>
      <c r="I40" s="277"/>
      <c r="K40" s="275"/>
      <c r="L40" s="276"/>
      <c r="M40" s="276"/>
      <c r="N40" s="284"/>
      <c r="O40" s="284"/>
      <c r="P40" s="285"/>
      <c r="R40" s="286"/>
    </row>
    <row r="41" spans="1:18" s="269" customFormat="1" ht="15.6" x14ac:dyDescent="0.25">
      <c r="A41" s="289"/>
      <c r="B41" s="209" t="s">
        <v>180</v>
      </c>
      <c r="D41" s="762"/>
      <c r="E41" s="762"/>
      <c r="F41" s="762"/>
      <c r="G41" s="762"/>
      <c r="H41" s="762"/>
      <c r="I41" s="262"/>
      <c r="K41" s="796" t="s">
        <v>27</v>
      </c>
      <c r="L41" s="796"/>
      <c r="M41" s="797"/>
      <c r="N41" s="211"/>
      <c r="O41" s="212"/>
      <c r="P41" s="213"/>
      <c r="R41" s="287"/>
    </row>
    <row r="42" spans="1:18" s="269" customFormat="1" x14ac:dyDescent="0.25">
      <c r="A42" s="264"/>
      <c r="B42" s="209" t="s">
        <v>14</v>
      </c>
      <c r="D42" s="154"/>
      <c r="E42" s="154"/>
      <c r="F42" s="154"/>
      <c r="G42" s="154"/>
      <c r="H42" s="154"/>
      <c r="I42" s="154"/>
      <c r="K42" s="154"/>
      <c r="L42" s="154"/>
      <c r="M42" s="154"/>
      <c r="N42" s="160"/>
      <c r="O42" s="160"/>
      <c r="P42" s="160"/>
      <c r="R42" s="263" t="e">
        <f>+R44/R43</f>
        <v>#DIV/0!</v>
      </c>
    </row>
    <row r="43" spans="1:18" s="269" customFormat="1" x14ac:dyDescent="0.25">
      <c r="A43" s="264"/>
      <c r="B43" s="209" t="s">
        <v>135</v>
      </c>
      <c r="D43" s="157"/>
      <c r="E43" s="157"/>
      <c r="F43" s="157"/>
      <c r="G43" s="157"/>
      <c r="H43" s="157"/>
      <c r="I43" s="157"/>
      <c r="K43" s="157"/>
      <c r="L43" s="157"/>
      <c r="M43" s="157"/>
      <c r="N43" s="157"/>
      <c r="O43" s="157"/>
      <c r="P43" s="157"/>
      <c r="R43" s="258">
        <f>SUM(D43:Q43)</f>
        <v>0</v>
      </c>
    </row>
    <row r="44" spans="1:18" s="269" customFormat="1" x14ac:dyDescent="0.25">
      <c r="A44" s="264"/>
      <c r="B44" s="209" t="s">
        <v>13</v>
      </c>
      <c r="D44" s="288">
        <f>+D42*D43</f>
        <v>0</v>
      </c>
      <c r="E44" s="288">
        <f t="shared" ref="E44:P44" si="18">+E42*E43</f>
        <v>0</v>
      </c>
      <c r="F44" s="288">
        <f t="shared" si="18"/>
        <v>0</v>
      </c>
      <c r="G44" s="288">
        <f t="shared" si="18"/>
        <v>0</v>
      </c>
      <c r="H44" s="288">
        <f t="shared" si="18"/>
        <v>0</v>
      </c>
      <c r="I44" s="288">
        <f>+I42*I43</f>
        <v>0</v>
      </c>
      <c r="K44" s="288">
        <f t="shared" si="18"/>
        <v>0</v>
      </c>
      <c r="L44" s="288">
        <f t="shared" si="18"/>
        <v>0</v>
      </c>
      <c r="M44" s="288">
        <f t="shared" si="18"/>
        <v>0</v>
      </c>
      <c r="N44" s="288">
        <f t="shared" si="18"/>
        <v>0</v>
      </c>
      <c r="O44" s="288">
        <f t="shared" si="18"/>
        <v>0</v>
      </c>
      <c r="P44" s="288">
        <f t="shared" si="18"/>
        <v>0</v>
      </c>
      <c r="R44" s="288">
        <f>SUM(D44:Q44)</f>
        <v>0</v>
      </c>
    </row>
    <row r="45" spans="1:18" s="269" customFormat="1" x14ac:dyDescent="0.25">
      <c r="A45" s="805" t="s">
        <v>233</v>
      </c>
      <c r="B45" s="806"/>
      <c r="D45" s="275"/>
      <c r="E45" s="276"/>
      <c r="F45" s="276"/>
      <c r="G45" s="276"/>
      <c r="H45" s="276"/>
      <c r="I45" s="277"/>
      <c r="K45" s="275"/>
      <c r="L45" s="276"/>
      <c r="M45" s="276"/>
      <c r="N45" s="284"/>
      <c r="O45" s="284"/>
      <c r="P45" s="285"/>
      <c r="R45" s="286"/>
    </row>
    <row r="46" spans="1:18" s="269" customFormat="1" ht="15.6" x14ac:dyDescent="0.25">
      <c r="A46" s="264"/>
      <c r="B46" s="209" t="s">
        <v>180</v>
      </c>
      <c r="D46" s="762"/>
      <c r="E46" s="762"/>
      <c r="F46" s="762"/>
      <c r="G46" s="762"/>
      <c r="H46" s="762"/>
      <c r="I46" s="262"/>
      <c r="K46" s="796" t="s">
        <v>27</v>
      </c>
      <c r="L46" s="796"/>
      <c r="M46" s="797"/>
      <c r="N46" s="211"/>
      <c r="O46" s="212"/>
      <c r="P46" s="213"/>
      <c r="R46" s="287"/>
    </row>
    <row r="47" spans="1:18" s="269" customFormat="1" x14ac:dyDescent="0.25">
      <c r="A47" s="264"/>
      <c r="B47" s="209" t="s">
        <v>14</v>
      </c>
      <c r="D47" s="154"/>
      <c r="E47" s="154"/>
      <c r="F47" s="154"/>
      <c r="G47" s="154"/>
      <c r="H47" s="154"/>
      <c r="I47" s="154"/>
      <c r="K47" s="154"/>
      <c r="L47" s="154"/>
      <c r="M47" s="154"/>
      <c r="N47" s="160"/>
      <c r="O47" s="160"/>
      <c r="P47" s="160"/>
      <c r="R47" s="263" t="e">
        <f>+R49/R48</f>
        <v>#DIV/0!</v>
      </c>
    </row>
    <row r="48" spans="1:18" s="269" customFormat="1" x14ac:dyDescent="0.25">
      <c r="A48" s="264"/>
      <c r="B48" s="209" t="s">
        <v>135</v>
      </c>
      <c r="D48" s="157"/>
      <c r="E48" s="157"/>
      <c r="F48" s="157"/>
      <c r="G48" s="157"/>
      <c r="H48" s="157"/>
      <c r="I48" s="157"/>
      <c r="K48" s="157"/>
      <c r="L48" s="157"/>
      <c r="M48" s="157"/>
      <c r="N48" s="157"/>
      <c r="O48" s="157"/>
      <c r="P48" s="157"/>
      <c r="R48" s="258">
        <f>SUM(D48:Q48)</f>
        <v>0</v>
      </c>
    </row>
    <row r="49" spans="1:18" s="269" customFormat="1" x14ac:dyDescent="0.25">
      <c r="A49" s="264"/>
      <c r="B49" s="209" t="s">
        <v>13</v>
      </c>
      <c r="D49" s="288">
        <f>+D47*D48</f>
        <v>0</v>
      </c>
      <c r="E49" s="288">
        <f t="shared" ref="E49:P49" si="19">+E47*E48</f>
        <v>0</v>
      </c>
      <c r="F49" s="288">
        <f t="shared" si="19"/>
        <v>0</v>
      </c>
      <c r="G49" s="288">
        <f t="shared" si="19"/>
        <v>0</v>
      </c>
      <c r="H49" s="288">
        <f t="shared" si="19"/>
        <v>0</v>
      </c>
      <c r="I49" s="288">
        <f>+I47*I48</f>
        <v>0</v>
      </c>
      <c r="K49" s="288">
        <f t="shared" si="19"/>
        <v>0</v>
      </c>
      <c r="L49" s="288">
        <f t="shared" si="19"/>
        <v>0</v>
      </c>
      <c r="M49" s="288">
        <f t="shared" si="19"/>
        <v>0</v>
      </c>
      <c r="N49" s="288">
        <f t="shared" si="19"/>
        <v>0</v>
      </c>
      <c r="O49" s="288">
        <f t="shared" si="19"/>
        <v>0</v>
      </c>
      <c r="P49" s="288">
        <f t="shared" si="19"/>
        <v>0</v>
      </c>
      <c r="R49" s="288">
        <f>SUM(D49:Q49)</f>
        <v>0</v>
      </c>
    </row>
    <row r="50" spans="1:18" s="269" customFormat="1" x14ac:dyDescent="0.25">
      <c r="A50" s="805" t="s">
        <v>234</v>
      </c>
      <c r="B50" s="806"/>
      <c r="D50" s="275"/>
      <c r="E50" s="276"/>
      <c r="F50" s="276"/>
      <c r="G50" s="276"/>
      <c r="H50" s="276"/>
      <c r="I50" s="277"/>
      <c r="K50" s="275"/>
      <c r="L50" s="276"/>
      <c r="M50" s="276"/>
      <c r="N50" s="284"/>
      <c r="O50" s="284"/>
      <c r="P50" s="285"/>
      <c r="R50" s="286"/>
    </row>
    <row r="51" spans="1:18" s="269" customFormat="1" ht="15.6" x14ac:dyDescent="0.25">
      <c r="A51" s="264"/>
      <c r="B51" s="209" t="s">
        <v>180</v>
      </c>
      <c r="D51" s="762"/>
      <c r="E51" s="762"/>
      <c r="F51" s="762"/>
      <c r="G51" s="762"/>
      <c r="H51" s="762"/>
      <c r="I51" s="262"/>
      <c r="K51" s="796" t="s">
        <v>27</v>
      </c>
      <c r="L51" s="796"/>
      <c r="M51" s="797"/>
      <c r="N51" s="211"/>
      <c r="O51" s="212"/>
      <c r="P51" s="213"/>
      <c r="R51" s="287"/>
    </row>
    <row r="52" spans="1:18" s="269" customFormat="1" x14ac:dyDescent="0.25">
      <c r="A52" s="264"/>
      <c r="B52" s="209" t="s">
        <v>14</v>
      </c>
      <c r="D52" s="154"/>
      <c r="E52" s="154"/>
      <c r="F52" s="154"/>
      <c r="G52" s="154"/>
      <c r="H52" s="154"/>
      <c r="I52" s="154"/>
      <c r="K52" s="154"/>
      <c r="L52" s="154"/>
      <c r="M52" s="154"/>
      <c r="N52" s="160"/>
      <c r="O52" s="160"/>
      <c r="P52" s="160"/>
      <c r="R52" s="263" t="e">
        <f>+R54/R53</f>
        <v>#DIV/0!</v>
      </c>
    </row>
    <row r="53" spans="1:18" s="269" customFormat="1" x14ac:dyDescent="0.25">
      <c r="A53" s="264"/>
      <c r="B53" s="209" t="s">
        <v>135</v>
      </c>
      <c r="D53" s="157"/>
      <c r="E53" s="157"/>
      <c r="F53" s="157"/>
      <c r="G53" s="157"/>
      <c r="H53" s="157"/>
      <c r="I53" s="157"/>
      <c r="K53" s="157"/>
      <c r="L53" s="157"/>
      <c r="M53" s="157"/>
      <c r="N53" s="157"/>
      <c r="O53" s="157"/>
      <c r="P53" s="157"/>
      <c r="R53" s="258">
        <f>SUM(D53:Q53)</f>
        <v>0</v>
      </c>
    </row>
    <row r="54" spans="1:18" s="269" customFormat="1" x14ac:dyDescent="0.25">
      <c r="A54" s="264"/>
      <c r="B54" s="209" t="s">
        <v>13</v>
      </c>
      <c r="D54" s="288">
        <f>+D52*D53</f>
        <v>0</v>
      </c>
      <c r="E54" s="288">
        <f t="shared" ref="E54:P54" si="20">+E52*E53</f>
        <v>0</v>
      </c>
      <c r="F54" s="288">
        <f t="shared" si="20"/>
        <v>0</v>
      </c>
      <c r="G54" s="288">
        <f t="shared" si="20"/>
        <v>0</v>
      </c>
      <c r="H54" s="288">
        <f t="shared" si="20"/>
        <v>0</v>
      </c>
      <c r="I54" s="288">
        <f>+I52*I53</f>
        <v>0</v>
      </c>
      <c r="K54" s="288">
        <f t="shared" si="20"/>
        <v>0</v>
      </c>
      <c r="L54" s="288">
        <f t="shared" si="20"/>
        <v>0</v>
      </c>
      <c r="M54" s="288">
        <f t="shared" si="20"/>
        <v>0</v>
      </c>
      <c r="N54" s="288">
        <f t="shared" si="20"/>
        <v>0</v>
      </c>
      <c r="O54" s="288">
        <f t="shared" si="20"/>
        <v>0</v>
      </c>
      <c r="P54" s="288">
        <f t="shared" si="20"/>
        <v>0</v>
      </c>
      <c r="R54" s="288">
        <f>SUM(D54:Q54)</f>
        <v>0</v>
      </c>
    </row>
    <row r="55" spans="1:18" s="269" customFormat="1" x14ac:dyDescent="0.25">
      <c r="A55" s="805" t="s">
        <v>235</v>
      </c>
      <c r="B55" s="806"/>
      <c r="D55" s="275"/>
      <c r="E55" s="276"/>
      <c r="F55" s="276"/>
      <c r="G55" s="276"/>
      <c r="H55" s="276"/>
      <c r="I55" s="277"/>
      <c r="K55" s="275"/>
      <c r="L55" s="276"/>
      <c r="M55" s="276"/>
      <c r="N55" s="284"/>
      <c r="O55" s="284"/>
      <c r="P55" s="285"/>
      <c r="R55" s="286"/>
    </row>
    <row r="56" spans="1:18" s="269" customFormat="1" ht="15.6" x14ac:dyDescent="0.25">
      <c r="A56" s="264"/>
      <c r="B56" s="209" t="s">
        <v>180</v>
      </c>
      <c r="D56" s="762"/>
      <c r="E56" s="762"/>
      <c r="F56" s="762"/>
      <c r="G56" s="762"/>
      <c r="H56" s="762"/>
      <c r="I56" s="262"/>
      <c r="K56" s="796" t="s">
        <v>27</v>
      </c>
      <c r="L56" s="796"/>
      <c r="M56" s="797"/>
      <c r="N56" s="211"/>
      <c r="O56" s="212"/>
      <c r="P56" s="213"/>
      <c r="R56" s="287"/>
    </row>
    <row r="57" spans="1:18" s="269" customFormat="1" x14ac:dyDescent="0.25">
      <c r="A57" s="264"/>
      <c r="B57" s="209" t="s">
        <v>14</v>
      </c>
      <c r="D57" s="154"/>
      <c r="E57" s="154"/>
      <c r="F57" s="154"/>
      <c r="G57" s="154"/>
      <c r="H57" s="154"/>
      <c r="I57" s="154"/>
      <c r="K57" s="154"/>
      <c r="L57" s="154"/>
      <c r="M57" s="154"/>
      <c r="N57" s="160"/>
      <c r="O57" s="160"/>
      <c r="P57" s="160"/>
      <c r="R57" s="263" t="e">
        <f>+R59/R58</f>
        <v>#DIV/0!</v>
      </c>
    </row>
    <row r="58" spans="1:18" s="269" customFormat="1" x14ac:dyDescent="0.25">
      <c r="A58" s="264"/>
      <c r="B58" s="209" t="s">
        <v>135</v>
      </c>
      <c r="D58" s="157"/>
      <c r="E58" s="157"/>
      <c r="F58" s="157"/>
      <c r="G58" s="157"/>
      <c r="H58" s="157"/>
      <c r="I58" s="157"/>
      <c r="K58" s="157"/>
      <c r="L58" s="157"/>
      <c r="M58" s="157"/>
      <c r="N58" s="157"/>
      <c r="O58" s="157"/>
      <c r="P58" s="157"/>
      <c r="R58" s="258">
        <f>SUM(D58:Q58)</f>
        <v>0</v>
      </c>
    </row>
    <row r="59" spans="1:18" s="269" customFormat="1" x14ac:dyDescent="0.25">
      <c r="A59" s="264"/>
      <c r="B59" s="209" t="s">
        <v>13</v>
      </c>
      <c r="D59" s="256">
        <f>+D57*D58</f>
        <v>0</v>
      </c>
      <c r="E59" s="256">
        <f t="shared" ref="E59:P59" si="21">+E57*E58</f>
        <v>0</v>
      </c>
      <c r="F59" s="256">
        <f t="shared" si="21"/>
        <v>0</v>
      </c>
      <c r="G59" s="256">
        <f t="shared" si="21"/>
        <v>0</v>
      </c>
      <c r="H59" s="256">
        <f t="shared" si="21"/>
        <v>0</v>
      </c>
      <c r="I59" s="256">
        <f>+I57*I58</f>
        <v>0</v>
      </c>
      <c r="K59" s="256">
        <f t="shared" si="21"/>
        <v>0</v>
      </c>
      <c r="L59" s="256">
        <f t="shared" si="21"/>
        <v>0</v>
      </c>
      <c r="M59" s="256">
        <f t="shared" si="21"/>
        <v>0</v>
      </c>
      <c r="N59" s="256">
        <f t="shared" si="21"/>
        <v>0</v>
      </c>
      <c r="O59" s="256">
        <f t="shared" si="21"/>
        <v>0</v>
      </c>
      <c r="P59" s="256">
        <f t="shared" si="21"/>
        <v>0</v>
      </c>
      <c r="R59" s="256">
        <f>SUM(D59:Q59)</f>
        <v>0</v>
      </c>
    </row>
    <row r="60" spans="1:18" s="269" customFormat="1" x14ac:dyDescent="0.25">
      <c r="A60" s="220" t="s">
        <v>186</v>
      </c>
      <c r="D60" s="290"/>
      <c r="E60" s="290"/>
      <c r="F60" s="290"/>
      <c r="G60" s="290"/>
      <c r="H60" s="290"/>
      <c r="I60" s="290"/>
      <c r="K60" s="290"/>
      <c r="L60" s="290"/>
      <c r="M60" s="290"/>
      <c r="N60" s="290"/>
      <c r="O60" s="290"/>
      <c r="P60" s="290"/>
      <c r="R60" s="290"/>
    </row>
    <row r="61" spans="1:18" s="269" customFormat="1" hidden="1" x14ac:dyDescent="0.25">
      <c r="A61" s="805" t="s">
        <v>236</v>
      </c>
      <c r="B61" s="806"/>
      <c r="D61" s="275"/>
      <c r="E61" s="276"/>
      <c r="F61" s="276"/>
      <c r="G61" s="276"/>
      <c r="H61" s="276"/>
      <c r="I61" s="277"/>
      <c r="K61" s="275"/>
      <c r="L61" s="276"/>
      <c r="M61" s="276"/>
      <c r="N61" s="284"/>
      <c r="O61" s="284"/>
      <c r="P61" s="285"/>
      <c r="R61" s="286"/>
    </row>
    <row r="62" spans="1:18" s="269" customFormat="1" ht="15.6" hidden="1" x14ac:dyDescent="0.25">
      <c r="A62" s="264"/>
      <c r="B62" s="209" t="s">
        <v>180</v>
      </c>
      <c r="D62" s="762"/>
      <c r="E62" s="762"/>
      <c r="F62" s="762"/>
      <c r="G62" s="762"/>
      <c r="H62" s="762"/>
      <c r="I62" s="262"/>
      <c r="K62" s="796" t="s">
        <v>27</v>
      </c>
      <c r="L62" s="796"/>
      <c r="M62" s="797"/>
      <c r="N62" s="211"/>
      <c r="O62" s="212"/>
      <c r="P62" s="213"/>
      <c r="R62" s="287"/>
    </row>
    <row r="63" spans="1:18" s="269" customFormat="1" hidden="1" x14ac:dyDescent="0.25">
      <c r="A63" s="264"/>
      <c r="B63" s="209" t="s">
        <v>14</v>
      </c>
      <c r="D63" s="154"/>
      <c r="E63" s="154"/>
      <c r="F63" s="154"/>
      <c r="G63" s="154"/>
      <c r="H63" s="154"/>
      <c r="I63" s="154"/>
      <c r="K63" s="154"/>
      <c r="L63" s="154"/>
      <c r="M63" s="154"/>
      <c r="N63" s="160"/>
      <c r="O63" s="160"/>
      <c r="P63" s="160"/>
      <c r="R63" s="263" t="e">
        <f>+R65/R64</f>
        <v>#DIV/0!</v>
      </c>
    </row>
    <row r="64" spans="1:18" s="269" customFormat="1" hidden="1" x14ac:dyDescent="0.25">
      <c r="A64" s="264"/>
      <c r="B64" s="209" t="s">
        <v>135</v>
      </c>
      <c r="D64" s="157"/>
      <c r="E64" s="157"/>
      <c r="F64" s="157"/>
      <c r="G64" s="157"/>
      <c r="H64" s="157"/>
      <c r="I64" s="157"/>
      <c r="K64" s="157"/>
      <c r="L64" s="157"/>
      <c r="M64" s="157"/>
      <c r="N64" s="157"/>
      <c r="O64" s="157"/>
      <c r="P64" s="157"/>
      <c r="R64" s="258">
        <f>SUM(D64:Q64)</f>
        <v>0</v>
      </c>
    </row>
    <row r="65" spans="1:18" s="269" customFormat="1" hidden="1" x14ac:dyDescent="0.25">
      <c r="A65" s="264"/>
      <c r="B65" s="209" t="s">
        <v>13</v>
      </c>
      <c r="D65" s="288">
        <f>+D63*D64</f>
        <v>0</v>
      </c>
      <c r="E65" s="288">
        <f t="shared" ref="E65:P65" si="22">+E63*E64</f>
        <v>0</v>
      </c>
      <c r="F65" s="288">
        <f t="shared" si="22"/>
        <v>0</v>
      </c>
      <c r="G65" s="288">
        <f t="shared" si="22"/>
        <v>0</v>
      </c>
      <c r="H65" s="288">
        <f t="shared" si="22"/>
        <v>0</v>
      </c>
      <c r="I65" s="288">
        <f>+I63*I64</f>
        <v>0</v>
      </c>
      <c r="K65" s="288">
        <f t="shared" si="22"/>
        <v>0</v>
      </c>
      <c r="L65" s="288">
        <f t="shared" si="22"/>
        <v>0</v>
      </c>
      <c r="M65" s="288">
        <f t="shared" si="22"/>
        <v>0</v>
      </c>
      <c r="N65" s="288">
        <f t="shared" si="22"/>
        <v>0</v>
      </c>
      <c r="O65" s="288">
        <f t="shared" si="22"/>
        <v>0</v>
      </c>
      <c r="P65" s="288">
        <f t="shared" si="22"/>
        <v>0</v>
      </c>
      <c r="R65" s="288">
        <f>SUM(D65:Q65)</f>
        <v>0</v>
      </c>
    </row>
    <row r="66" spans="1:18" s="269" customFormat="1" hidden="1" x14ac:dyDescent="0.25">
      <c r="A66" s="805" t="s">
        <v>237</v>
      </c>
      <c r="B66" s="806"/>
      <c r="D66" s="275"/>
      <c r="E66" s="276"/>
      <c r="F66" s="276"/>
      <c r="G66" s="276"/>
      <c r="H66" s="276"/>
      <c r="I66" s="277"/>
      <c r="K66" s="275"/>
      <c r="L66" s="276"/>
      <c r="M66" s="276"/>
      <c r="N66" s="284"/>
      <c r="O66" s="284"/>
      <c r="P66" s="285"/>
      <c r="R66" s="286"/>
    </row>
    <row r="67" spans="1:18" s="269" customFormat="1" ht="15.6" hidden="1" x14ac:dyDescent="0.25">
      <c r="A67" s="264"/>
      <c r="B67" s="209" t="s">
        <v>180</v>
      </c>
      <c r="D67" s="762"/>
      <c r="E67" s="762"/>
      <c r="F67" s="762"/>
      <c r="G67" s="762"/>
      <c r="H67" s="762"/>
      <c r="I67" s="262"/>
      <c r="K67" s="796" t="s">
        <v>27</v>
      </c>
      <c r="L67" s="796"/>
      <c r="M67" s="797"/>
      <c r="N67" s="211"/>
      <c r="O67" s="212"/>
      <c r="P67" s="213"/>
      <c r="R67" s="287"/>
    </row>
    <row r="68" spans="1:18" s="269" customFormat="1" hidden="1" x14ac:dyDescent="0.25">
      <c r="A68" s="264"/>
      <c r="B68" s="209" t="s">
        <v>14</v>
      </c>
      <c r="D68" s="154"/>
      <c r="E68" s="154"/>
      <c r="F68" s="154"/>
      <c r="G68" s="154"/>
      <c r="H68" s="154"/>
      <c r="I68" s="154"/>
      <c r="K68" s="154"/>
      <c r="L68" s="154"/>
      <c r="M68" s="154"/>
      <c r="N68" s="160"/>
      <c r="O68" s="160"/>
      <c r="P68" s="160"/>
      <c r="R68" s="263" t="e">
        <f>+R70/R69</f>
        <v>#DIV/0!</v>
      </c>
    </row>
    <row r="69" spans="1:18" s="269" customFormat="1" hidden="1" x14ac:dyDescent="0.25">
      <c r="A69" s="264"/>
      <c r="B69" s="209" t="s">
        <v>135</v>
      </c>
      <c r="D69" s="157"/>
      <c r="E69" s="157"/>
      <c r="F69" s="157"/>
      <c r="G69" s="157"/>
      <c r="H69" s="157"/>
      <c r="I69" s="157"/>
      <c r="K69" s="157"/>
      <c r="L69" s="157"/>
      <c r="M69" s="157"/>
      <c r="N69" s="157"/>
      <c r="O69" s="157"/>
      <c r="P69" s="157"/>
      <c r="R69" s="258">
        <f>SUM(D69:Q69)</f>
        <v>0</v>
      </c>
    </row>
    <row r="70" spans="1:18" s="269" customFormat="1" hidden="1" x14ac:dyDescent="0.25">
      <c r="A70" s="264"/>
      <c r="B70" s="209" t="s">
        <v>13</v>
      </c>
      <c r="D70" s="288">
        <f>+D68*D69</f>
        <v>0</v>
      </c>
      <c r="E70" s="288">
        <f t="shared" ref="E70:P70" si="23">+E68*E69</f>
        <v>0</v>
      </c>
      <c r="F70" s="288">
        <f t="shared" si="23"/>
        <v>0</v>
      </c>
      <c r="G70" s="288">
        <f t="shared" si="23"/>
        <v>0</v>
      </c>
      <c r="H70" s="288">
        <f t="shared" si="23"/>
        <v>0</v>
      </c>
      <c r="I70" s="288">
        <f>+I68*I69</f>
        <v>0</v>
      </c>
      <c r="K70" s="288">
        <f t="shared" si="23"/>
        <v>0</v>
      </c>
      <c r="L70" s="288">
        <f t="shared" si="23"/>
        <v>0</v>
      </c>
      <c r="M70" s="288">
        <f t="shared" si="23"/>
        <v>0</v>
      </c>
      <c r="N70" s="288">
        <f t="shared" si="23"/>
        <v>0</v>
      </c>
      <c r="O70" s="288">
        <f t="shared" si="23"/>
        <v>0</v>
      </c>
      <c r="P70" s="288">
        <f t="shared" si="23"/>
        <v>0</v>
      </c>
      <c r="R70" s="288">
        <f>SUM(D70:Q70)</f>
        <v>0</v>
      </c>
    </row>
    <row r="71" spans="1:18" s="269" customFormat="1" hidden="1" x14ac:dyDescent="0.25">
      <c r="A71" s="805" t="s">
        <v>238</v>
      </c>
      <c r="B71" s="806"/>
      <c r="D71" s="275"/>
      <c r="E71" s="276"/>
      <c r="F71" s="276"/>
      <c r="G71" s="276"/>
      <c r="H71" s="276"/>
      <c r="I71" s="277"/>
      <c r="K71" s="275"/>
      <c r="L71" s="276"/>
      <c r="M71" s="276"/>
      <c r="N71" s="284"/>
      <c r="O71" s="284"/>
      <c r="P71" s="285"/>
      <c r="R71" s="286"/>
    </row>
    <row r="72" spans="1:18" s="269" customFormat="1" ht="15.6" hidden="1" x14ac:dyDescent="0.25">
      <c r="A72" s="264"/>
      <c r="B72" s="209" t="s">
        <v>180</v>
      </c>
      <c r="D72" s="762"/>
      <c r="E72" s="762"/>
      <c r="F72" s="762"/>
      <c r="G72" s="762"/>
      <c r="H72" s="762"/>
      <c r="I72" s="262"/>
      <c r="K72" s="796" t="s">
        <v>27</v>
      </c>
      <c r="L72" s="796"/>
      <c r="M72" s="797"/>
      <c r="N72" s="211"/>
      <c r="O72" s="212"/>
      <c r="P72" s="213"/>
      <c r="R72" s="287"/>
    </row>
    <row r="73" spans="1:18" s="269" customFormat="1" hidden="1" x14ac:dyDescent="0.25">
      <c r="A73" s="264"/>
      <c r="B73" s="209" t="s">
        <v>14</v>
      </c>
      <c r="D73" s="154"/>
      <c r="E73" s="154"/>
      <c r="F73" s="154"/>
      <c r="G73" s="154"/>
      <c r="H73" s="154"/>
      <c r="I73" s="154"/>
      <c r="K73" s="154"/>
      <c r="L73" s="154"/>
      <c r="M73" s="154"/>
      <c r="N73" s="160"/>
      <c r="O73" s="160"/>
      <c r="P73" s="160"/>
      <c r="R73" s="263" t="e">
        <f>+R75/R74</f>
        <v>#DIV/0!</v>
      </c>
    </row>
    <row r="74" spans="1:18" s="269" customFormat="1" hidden="1" x14ac:dyDescent="0.25">
      <c r="A74" s="264"/>
      <c r="B74" s="209" t="s">
        <v>135</v>
      </c>
      <c r="D74" s="157"/>
      <c r="E74" s="157"/>
      <c r="F74" s="157"/>
      <c r="G74" s="157"/>
      <c r="H74" s="157"/>
      <c r="I74" s="157"/>
      <c r="K74" s="157"/>
      <c r="L74" s="157"/>
      <c r="M74" s="157"/>
      <c r="N74" s="157"/>
      <c r="O74" s="157"/>
      <c r="P74" s="157"/>
      <c r="R74" s="258">
        <f>SUM(D74:Q74)</f>
        <v>0</v>
      </c>
    </row>
    <row r="75" spans="1:18" s="269" customFormat="1" hidden="1" x14ac:dyDescent="0.25">
      <c r="A75" s="264"/>
      <c r="B75" s="209" t="s">
        <v>13</v>
      </c>
      <c r="D75" s="288">
        <f>+D73*D74</f>
        <v>0</v>
      </c>
      <c r="E75" s="288">
        <f t="shared" ref="E75:P75" si="24">+E73*E74</f>
        <v>0</v>
      </c>
      <c r="F75" s="288">
        <f t="shared" si="24"/>
        <v>0</v>
      </c>
      <c r="G75" s="288">
        <f t="shared" si="24"/>
        <v>0</v>
      </c>
      <c r="H75" s="288">
        <f t="shared" si="24"/>
        <v>0</v>
      </c>
      <c r="I75" s="288">
        <f>+I73*I74</f>
        <v>0</v>
      </c>
      <c r="K75" s="288">
        <f t="shared" si="24"/>
        <v>0</v>
      </c>
      <c r="L75" s="288">
        <f t="shared" si="24"/>
        <v>0</v>
      </c>
      <c r="M75" s="288">
        <f t="shared" si="24"/>
        <v>0</v>
      </c>
      <c r="N75" s="288">
        <f t="shared" si="24"/>
        <v>0</v>
      </c>
      <c r="O75" s="288">
        <f t="shared" si="24"/>
        <v>0</v>
      </c>
      <c r="P75" s="288">
        <f t="shared" si="24"/>
        <v>0</v>
      </c>
      <c r="R75" s="288">
        <f>SUM(D75:Q75)</f>
        <v>0</v>
      </c>
    </row>
    <row r="76" spans="1:18" s="269" customFormat="1" hidden="1" x14ac:dyDescent="0.25">
      <c r="A76" s="805" t="s">
        <v>239</v>
      </c>
      <c r="B76" s="806"/>
      <c r="D76" s="275"/>
      <c r="E76" s="276"/>
      <c r="F76" s="276"/>
      <c r="G76" s="276"/>
      <c r="H76" s="276"/>
      <c r="I76" s="277"/>
      <c r="K76" s="275"/>
      <c r="L76" s="276"/>
      <c r="M76" s="276"/>
      <c r="N76" s="284"/>
      <c r="O76" s="284"/>
      <c r="P76" s="285"/>
      <c r="R76" s="286"/>
    </row>
    <row r="77" spans="1:18" s="269" customFormat="1" ht="15.6" hidden="1" x14ac:dyDescent="0.25">
      <c r="A77" s="264"/>
      <c r="B77" s="209" t="s">
        <v>180</v>
      </c>
      <c r="D77" s="762"/>
      <c r="E77" s="762"/>
      <c r="F77" s="762"/>
      <c r="G77" s="762"/>
      <c r="H77" s="762"/>
      <c r="I77" s="262"/>
      <c r="K77" s="796" t="s">
        <v>27</v>
      </c>
      <c r="L77" s="796"/>
      <c r="M77" s="797"/>
      <c r="N77" s="211"/>
      <c r="O77" s="212"/>
      <c r="P77" s="213"/>
      <c r="R77" s="287"/>
    </row>
    <row r="78" spans="1:18" s="269" customFormat="1" hidden="1" x14ac:dyDescent="0.25">
      <c r="A78" s="264"/>
      <c r="B78" s="209" t="s">
        <v>14</v>
      </c>
      <c r="D78" s="154"/>
      <c r="E78" s="154"/>
      <c r="F78" s="154"/>
      <c r="G78" s="154"/>
      <c r="H78" s="154"/>
      <c r="I78" s="154"/>
      <c r="K78" s="154"/>
      <c r="L78" s="154"/>
      <c r="M78" s="154"/>
      <c r="N78" s="160"/>
      <c r="O78" s="160"/>
      <c r="P78" s="160"/>
      <c r="R78" s="263" t="e">
        <f>+R80/R79</f>
        <v>#DIV/0!</v>
      </c>
    </row>
    <row r="79" spans="1:18" s="269" customFormat="1" hidden="1" x14ac:dyDescent="0.25">
      <c r="A79" s="264"/>
      <c r="B79" s="209" t="s">
        <v>135</v>
      </c>
      <c r="D79" s="157"/>
      <c r="E79" s="157"/>
      <c r="F79" s="157"/>
      <c r="G79" s="157"/>
      <c r="H79" s="157"/>
      <c r="I79" s="157"/>
      <c r="K79" s="157"/>
      <c r="L79" s="157"/>
      <c r="M79" s="157"/>
      <c r="N79" s="157"/>
      <c r="O79" s="157"/>
      <c r="P79" s="157"/>
      <c r="R79" s="258">
        <f>SUM(D79:Q79)</f>
        <v>0</v>
      </c>
    </row>
    <row r="80" spans="1:18" s="269" customFormat="1" hidden="1" x14ac:dyDescent="0.25">
      <c r="A80" s="264"/>
      <c r="B80" s="209" t="s">
        <v>13</v>
      </c>
      <c r="D80" s="288">
        <f>+D78*D79</f>
        <v>0</v>
      </c>
      <c r="E80" s="288">
        <f t="shared" ref="E80:P80" si="25">+E78*E79</f>
        <v>0</v>
      </c>
      <c r="F80" s="288">
        <f t="shared" si="25"/>
        <v>0</v>
      </c>
      <c r="G80" s="288">
        <f t="shared" si="25"/>
        <v>0</v>
      </c>
      <c r="H80" s="288">
        <f t="shared" si="25"/>
        <v>0</v>
      </c>
      <c r="I80" s="288">
        <f>+I78*I79</f>
        <v>0</v>
      </c>
      <c r="K80" s="288">
        <f t="shared" si="25"/>
        <v>0</v>
      </c>
      <c r="L80" s="288">
        <f t="shared" si="25"/>
        <v>0</v>
      </c>
      <c r="M80" s="288">
        <f t="shared" si="25"/>
        <v>0</v>
      </c>
      <c r="N80" s="288">
        <f t="shared" si="25"/>
        <v>0</v>
      </c>
      <c r="O80" s="288">
        <f t="shared" si="25"/>
        <v>0</v>
      </c>
      <c r="P80" s="288">
        <f t="shared" si="25"/>
        <v>0</v>
      </c>
      <c r="R80" s="288">
        <f>SUM(D80:Q80)</f>
        <v>0</v>
      </c>
    </row>
    <row r="81" spans="1:18" s="269" customFormat="1" hidden="1" x14ac:dyDescent="0.25">
      <c r="A81" s="805" t="s">
        <v>240</v>
      </c>
      <c r="B81" s="806"/>
      <c r="D81" s="275"/>
      <c r="E81" s="276"/>
      <c r="F81" s="276"/>
      <c r="G81" s="276"/>
      <c r="H81" s="276"/>
      <c r="I81" s="277"/>
      <c r="K81" s="275"/>
      <c r="L81" s="276"/>
      <c r="M81" s="276"/>
      <c r="N81" s="284"/>
      <c r="O81" s="284"/>
      <c r="P81" s="285"/>
      <c r="R81" s="286"/>
    </row>
    <row r="82" spans="1:18" s="269" customFormat="1" ht="15.6" hidden="1" x14ac:dyDescent="0.25">
      <c r="A82" s="264"/>
      <c r="B82" s="209" t="s">
        <v>180</v>
      </c>
      <c r="D82" s="762"/>
      <c r="E82" s="762"/>
      <c r="F82" s="762"/>
      <c r="G82" s="762"/>
      <c r="H82" s="762"/>
      <c r="I82" s="262"/>
      <c r="K82" s="796" t="s">
        <v>27</v>
      </c>
      <c r="L82" s="796"/>
      <c r="M82" s="797"/>
      <c r="N82" s="211"/>
      <c r="O82" s="212"/>
      <c r="P82" s="213"/>
      <c r="R82" s="287"/>
    </row>
    <row r="83" spans="1:18" s="269" customFormat="1" hidden="1" x14ac:dyDescent="0.25">
      <c r="A83" s="264"/>
      <c r="B83" s="209" t="s">
        <v>14</v>
      </c>
      <c r="D83" s="154"/>
      <c r="E83" s="154"/>
      <c r="F83" s="154"/>
      <c r="G83" s="154"/>
      <c r="H83" s="154"/>
      <c r="I83" s="154"/>
      <c r="K83" s="154"/>
      <c r="L83" s="154"/>
      <c r="M83" s="154"/>
      <c r="N83" s="160"/>
      <c r="O83" s="160"/>
      <c r="P83" s="160"/>
      <c r="R83" s="263" t="e">
        <f>+R85/R84</f>
        <v>#DIV/0!</v>
      </c>
    </row>
    <row r="84" spans="1:18" s="269" customFormat="1" hidden="1" x14ac:dyDescent="0.25">
      <c r="A84" s="264"/>
      <c r="B84" s="209" t="s">
        <v>135</v>
      </c>
      <c r="D84" s="157"/>
      <c r="E84" s="157"/>
      <c r="F84" s="157"/>
      <c r="G84" s="157"/>
      <c r="H84" s="157"/>
      <c r="I84" s="157"/>
      <c r="K84" s="157"/>
      <c r="L84" s="157"/>
      <c r="M84" s="157"/>
      <c r="N84" s="157"/>
      <c r="O84" s="157"/>
      <c r="P84" s="157"/>
      <c r="R84" s="258">
        <f>SUM(D84:Q84)</f>
        <v>0</v>
      </c>
    </row>
    <row r="85" spans="1:18" s="269" customFormat="1" hidden="1" x14ac:dyDescent="0.25">
      <c r="A85" s="264"/>
      <c r="B85" s="209" t="s">
        <v>13</v>
      </c>
      <c r="D85" s="288">
        <f>+D83*D84</f>
        <v>0</v>
      </c>
      <c r="E85" s="288">
        <f t="shared" ref="E85:P85" si="26">+E83*E84</f>
        <v>0</v>
      </c>
      <c r="F85" s="288">
        <f t="shared" si="26"/>
        <v>0</v>
      </c>
      <c r="G85" s="288">
        <f t="shared" si="26"/>
        <v>0</v>
      </c>
      <c r="H85" s="288">
        <f t="shared" si="26"/>
        <v>0</v>
      </c>
      <c r="I85" s="288">
        <f>+I83*I84</f>
        <v>0</v>
      </c>
      <c r="K85" s="288">
        <f t="shared" si="26"/>
        <v>0</v>
      </c>
      <c r="L85" s="288">
        <f t="shared" si="26"/>
        <v>0</v>
      </c>
      <c r="M85" s="288">
        <f t="shared" si="26"/>
        <v>0</v>
      </c>
      <c r="N85" s="288">
        <f t="shared" si="26"/>
        <v>0</v>
      </c>
      <c r="O85" s="288">
        <f t="shared" si="26"/>
        <v>0</v>
      </c>
      <c r="P85" s="288">
        <f t="shared" si="26"/>
        <v>0</v>
      </c>
      <c r="R85" s="288">
        <f>SUM(D85:Q85)</f>
        <v>0</v>
      </c>
    </row>
    <row r="86" spans="1:18" s="269" customFormat="1" hidden="1" x14ac:dyDescent="0.25">
      <c r="A86" s="805" t="s">
        <v>241</v>
      </c>
      <c r="B86" s="806"/>
      <c r="D86" s="291"/>
      <c r="E86" s="292"/>
      <c r="F86" s="292"/>
      <c r="G86" s="292"/>
      <c r="H86" s="292"/>
      <c r="I86" s="293"/>
      <c r="K86" s="291"/>
      <c r="L86" s="292"/>
      <c r="M86" s="292"/>
      <c r="N86" s="294"/>
      <c r="O86" s="294"/>
      <c r="P86" s="295"/>
      <c r="R86" s="296"/>
    </row>
    <row r="87" spans="1:18" s="269" customFormat="1" ht="15.6" hidden="1" x14ac:dyDescent="0.25">
      <c r="A87" s="264"/>
      <c r="B87" s="209" t="s">
        <v>180</v>
      </c>
      <c r="D87" s="762"/>
      <c r="E87" s="762"/>
      <c r="F87" s="762"/>
      <c r="G87" s="762"/>
      <c r="H87" s="762"/>
      <c r="I87" s="262"/>
      <c r="K87" s="796" t="s">
        <v>27</v>
      </c>
      <c r="L87" s="796"/>
      <c r="M87" s="797"/>
      <c r="N87" s="211"/>
      <c r="O87" s="212"/>
      <c r="P87" s="213"/>
      <c r="R87" s="287"/>
    </row>
    <row r="88" spans="1:18" s="269" customFormat="1" hidden="1" x14ac:dyDescent="0.25">
      <c r="A88" s="264"/>
      <c r="B88" s="209" t="s">
        <v>14</v>
      </c>
      <c r="D88" s="154"/>
      <c r="E88" s="154"/>
      <c r="F88" s="154"/>
      <c r="G88" s="154"/>
      <c r="H88" s="154"/>
      <c r="I88" s="154"/>
      <c r="K88" s="154"/>
      <c r="L88" s="154"/>
      <c r="M88" s="154"/>
      <c r="N88" s="160"/>
      <c r="O88" s="160"/>
      <c r="P88" s="160"/>
      <c r="R88" s="263" t="e">
        <f>+R90/R89</f>
        <v>#DIV/0!</v>
      </c>
    </row>
    <row r="89" spans="1:18" s="269" customFormat="1" hidden="1" x14ac:dyDescent="0.25">
      <c r="A89" s="264"/>
      <c r="B89" s="209" t="s">
        <v>135</v>
      </c>
      <c r="D89" s="157"/>
      <c r="E89" s="157"/>
      <c r="F89" s="157"/>
      <c r="G89" s="157"/>
      <c r="H89" s="157"/>
      <c r="I89" s="157"/>
      <c r="K89" s="157"/>
      <c r="L89" s="157"/>
      <c r="M89" s="157"/>
      <c r="N89" s="157"/>
      <c r="O89" s="157"/>
      <c r="P89" s="157"/>
      <c r="R89" s="258">
        <f>SUM(D89:Q89)</f>
        <v>0</v>
      </c>
    </row>
    <row r="90" spans="1:18" s="269" customFormat="1" hidden="1" x14ac:dyDescent="0.25">
      <c r="A90" s="264"/>
      <c r="B90" s="209" t="s">
        <v>13</v>
      </c>
      <c r="D90" s="288">
        <f>+D88*D89</f>
        <v>0</v>
      </c>
      <c r="E90" s="288">
        <f t="shared" ref="E90:P90" si="27">+E88*E89</f>
        <v>0</v>
      </c>
      <c r="F90" s="288">
        <f t="shared" si="27"/>
        <v>0</v>
      </c>
      <c r="G90" s="288">
        <f t="shared" si="27"/>
        <v>0</v>
      </c>
      <c r="H90" s="288">
        <f t="shared" si="27"/>
        <v>0</v>
      </c>
      <c r="I90" s="288">
        <f>+I88*I89</f>
        <v>0</v>
      </c>
      <c r="K90" s="288">
        <f t="shared" si="27"/>
        <v>0</v>
      </c>
      <c r="L90" s="288">
        <f t="shared" si="27"/>
        <v>0</v>
      </c>
      <c r="M90" s="288">
        <f t="shared" si="27"/>
        <v>0</v>
      </c>
      <c r="N90" s="288">
        <f t="shared" si="27"/>
        <v>0</v>
      </c>
      <c r="O90" s="288">
        <f t="shared" si="27"/>
        <v>0</v>
      </c>
      <c r="P90" s="288">
        <f t="shared" si="27"/>
        <v>0</v>
      </c>
      <c r="R90" s="288">
        <f>SUM(D90:Q90)</f>
        <v>0</v>
      </c>
    </row>
    <row r="91" spans="1:18" s="269" customFormat="1" hidden="1" x14ac:dyDescent="0.25">
      <c r="A91" s="805" t="s">
        <v>242</v>
      </c>
      <c r="B91" s="806"/>
      <c r="D91" s="275"/>
      <c r="E91" s="276"/>
      <c r="F91" s="276"/>
      <c r="G91" s="276"/>
      <c r="H91" s="276"/>
      <c r="I91" s="277"/>
      <c r="K91" s="275"/>
      <c r="L91" s="276"/>
      <c r="M91" s="276"/>
      <c r="N91" s="284"/>
      <c r="O91" s="284"/>
      <c r="P91" s="285"/>
      <c r="R91" s="286"/>
    </row>
    <row r="92" spans="1:18" s="269" customFormat="1" ht="15.6" hidden="1" x14ac:dyDescent="0.25">
      <c r="A92" s="264"/>
      <c r="B92" s="209" t="s">
        <v>180</v>
      </c>
      <c r="D92" s="762"/>
      <c r="E92" s="762"/>
      <c r="F92" s="762"/>
      <c r="G92" s="762"/>
      <c r="H92" s="762"/>
      <c r="I92" s="262"/>
      <c r="K92" s="796" t="s">
        <v>27</v>
      </c>
      <c r="L92" s="796"/>
      <c r="M92" s="797"/>
      <c r="N92" s="211"/>
      <c r="O92" s="212"/>
      <c r="P92" s="213"/>
      <c r="R92" s="287"/>
    </row>
    <row r="93" spans="1:18" s="269" customFormat="1" hidden="1" x14ac:dyDescent="0.25">
      <c r="A93" s="264"/>
      <c r="B93" s="209" t="s">
        <v>14</v>
      </c>
      <c r="D93" s="154"/>
      <c r="E93" s="154"/>
      <c r="F93" s="154"/>
      <c r="G93" s="154"/>
      <c r="H93" s="154"/>
      <c r="I93" s="154"/>
      <c r="K93" s="154"/>
      <c r="L93" s="154"/>
      <c r="M93" s="154"/>
      <c r="N93" s="160"/>
      <c r="O93" s="160"/>
      <c r="P93" s="160"/>
      <c r="R93" s="263" t="e">
        <f>+R95/R94</f>
        <v>#DIV/0!</v>
      </c>
    </row>
    <row r="94" spans="1:18" s="269" customFormat="1" hidden="1" x14ac:dyDescent="0.25">
      <c r="A94" s="264"/>
      <c r="B94" s="209" t="s">
        <v>135</v>
      </c>
      <c r="D94" s="157"/>
      <c r="E94" s="157"/>
      <c r="F94" s="157"/>
      <c r="G94" s="157"/>
      <c r="H94" s="157"/>
      <c r="I94" s="157"/>
      <c r="K94" s="157"/>
      <c r="L94" s="157"/>
      <c r="M94" s="157"/>
      <c r="N94" s="157"/>
      <c r="O94" s="157"/>
      <c r="P94" s="157"/>
      <c r="R94" s="258">
        <f>SUM(D94:Q94)</f>
        <v>0</v>
      </c>
    </row>
    <row r="95" spans="1:18" s="269" customFormat="1" hidden="1" x14ac:dyDescent="0.25">
      <c r="A95" s="264"/>
      <c r="B95" s="209" t="s">
        <v>13</v>
      </c>
      <c r="D95" s="288">
        <f>+D93*D94</f>
        <v>0</v>
      </c>
      <c r="E95" s="288">
        <f t="shared" ref="E95:P95" si="28">+E93*E94</f>
        <v>0</v>
      </c>
      <c r="F95" s="288">
        <f t="shared" si="28"/>
        <v>0</v>
      </c>
      <c r="G95" s="288">
        <f t="shared" si="28"/>
        <v>0</v>
      </c>
      <c r="H95" s="288">
        <f t="shared" si="28"/>
        <v>0</v>
      </c>
      <c r="I95" s="288">
        <f>+I93*I94</f>
        <v>0</v>
      </c>
      <c r="K95" s="288">
        <f t="shared" si="28"/>
        <v>0</v>
      </c>
      <c r="L95" s="288">
        <f t="shared" si="28"/>
        <v>0</v>
      </c>
      <c r="M95" s="288">
        <f t="shared" si="28"/>
        <v>0</v>
      </c>
      <c r="N95" s="288">
        <f t="shared" si="28"/>
        <v>0</v>
      </c>
      <c r="O95" s="288">
        <f t="shared" si="28"/>
        <v>0</v>
      </c>
      <c r="P95" s="288">
        <f t="shared" si="28"/>
        <v>0</v>
      </c>
      <c r="R95" s="288">
        <f>SUM(D95:Q95)</f>
        <v>0</v>
      </c>
    </row>
    <row r="96" spans="1:18" s="269" customFormat="1" hidden="1" x14ac:dyDescent="0.25">
      <c r="A96" s="805" t="s">
        <v>243</v>
      </c>
      <c r="B96" s="806"/>
      <c r="D96" s="275"/>
      <c r="E96" s="276"/>
      <c r="F96" s="276"/>
      <c r="G96" s="276"/>
      <c r="H96" s="276"/>
      <c r="I96" s="277"/>
      <c r="K96" s="275"/>
      <c r="L96" s="276"/>
      <c r="M96" s="276"/>
      <c r="N96" s="284"/>
      <c r="O96" s="284"/>
      <c r="P96" s="285"/>
      <c r="R96" s="286"/>
    </row>
    <row r="97" spans="1:18" s="269" customFormat="1" ht="15.6" hidden="1" x14ac:dyDescent="0.25">
      <c r="A97" s="264"/>
      <c r="B97" s="209" t="s">
        <v>180</v>
      </c>
      <c r="D97" s="762"/>
      <c r="E97" s="762"/>
      <c r="F97" s="762"/>
      <c r="G97" s="762"/>
      <c r="H97" s="762"/>
      <c r="I97" s="262"/>
      <c r="K97" s="796" t="s">
        <v>27</v>
      </c>
      <c r="L97" s="796"/>
      <c r="M97" s="797"/>
      <c r="N97" s="211"/>
      <c r="O97" s="212"/>
      <c r="P97" s="213"/>
      <c r="R97" s="287"/>
    </row>
    <row r="98" spans="1:18" s="269" customFormat="1" hidden="1" x14ac:dyDescent="0.25">
      <c r="A98" s="264"/>
      <c r="B98" s="209" t="s">
        <v>14</v>
      </c>
      <c r="D98" s="154"/>
      <c r="E98" s="154"/>
      <c r="F98" s="154"/>
      <c r="G98" s="154"/>
      <c r="H98" s="154"/>
      <c r="I98" s="154"/>
      <c r="K98" s="154"/>
      <c r="L98" s="154"/>
      <c r="M98" s="154"/>
      <c r="N98" s="160"/>
      <c r="O98" s="160"/>
      <c r="P98" s="160"/>
      <c r="R98" s="263" t="e">
        <f>+R100/R99</f>
        <v>#DIV/0!</v>
      </c>
    </row>
    <row r="99" spans="1:18" s="269" customFormat="1" hidden="1" x14ac:dyDescent="0.25">
      <c r="A99" s="264"/>
      <c r="B99" s="209" t="s">
        <v>135</v>
      </c>
      <c r="D99" s="157"/>
      <c r="E99" s="157"/>
      <c r="F99" s="157"/>
      <c r="G99" s="157"/>
      <c r="H99" s="157"/>
      <c r="I99" s="157"/>
      <c r="K99" s="157"/>
      <c r="L99" s="157"/>
      <c r="M99" s="157"/>
      <c r="N99" s="157"/>
      <c r="O99" s="157"/>
      <c r="P99" s="157"/>
      <c r="R99" s="258">
        <f>SUM(D99:Q99)</f>
        <v>0</v>
      </c>
    </row>
    <row r="100" spans="1:18" s="269" customFormat="1" hidden="1" x14ac:dyDescent="0.25">
      <c r="A100" s="264"/>
      <c r="B100" s="209" t="s">
        <v>13</v>
      </c>
      <c r="D100" s="288">
        <f>+D98*D99</f>
        <v>0</v>
      </c>
      <c r="E100" s="288">
        <f t="shared" ref="E100:P100" si="29">+E98*E99</f>
        <v>0</v>
      </c>
      <c r="F100" s="288">
        <f t="shared" si="29"/>
        <v>0</v>
      </c>
      <c r="G100" s="288">
        <f t="shared" si="29"/>
        <v>0</v>
      </c>
      <c r="H100" s="288">
        <f t="shared" si="29"/>
        <v>0</v>
      </c>
      <c r="I100" s="288">
        <f>+I98*I99</f>
        <v>0</v>
      </c>
      <c r="K100" s="288">
        <f t="shared" si="29"/>
        <v>0</v>
      </c>
      <c r="L100" s="288">
        <f t="shared" si="29"/>
        <v>0</v>
      </c>
      <c r="M100" s="288">
        <f t="shared" si="29"/>
        <v>0</v>
      </c>
      <c r="N100" s="288">
        <f t="shared" si="29"/>
        <v>0</v>
      </c>
      <c r="O100" s="288">
        <f t="shared" si="29"/>
        <v>0</v>
      </c>
      <c r="P100" s="288">
        <f t="shared" si="29"/>
        <v>0</v>
      </c>
      <c r="R100" s="288">
        <f>SUM(D100:Q100)</f>
        <v>0</v>
      </c>
    </row>
    <row r="101" spans="1:18" s="269" customFormat="1" hidden="1" x14ac:dyDescent="0.25">
      <c r="A101" s="805" t="s">
        <v>244</v>
      </c>
      <c r="B101" s="806"/>
      <c r="D101" s="275"/>
      <c r="E101" s="276"/>
      <c r="F101" s="276"/>
      <c r="G101" s="276"/>
      <c r="H101" s="276"/>
      <c r="I101" s="277"/>
      <c r="K101" s="275"/>
      <c r="L101" s="276"/>
      <c r="M101" s="276"/>
      <c r="N101" s="284"/>
      <c r="O101" s="284"/>
      <c r="P101" s="285"/>
      <c r="R101" s="286"/>
    </row>
    <row r="102" spans="1:18" s="269" customFormat="1" ht="15.6" hidden="1" x14ac:dyDescent="0.25">
      <c r="A102" s="264"/>
      <c r="B102" s="209" t="s">
        <v>180</v>
      </c>
      <c r="D102" s="762"/>
      <c r="E102" s="762"/>
      <c r="F102" s="762"/>
      <c r="G102" s="762"/>
      <c r="H102" s="762"/>
      <c r="I102" s="262"/>
      <c r="K102" s="796" t="s">
        <v>27</v>
      </c>
      <c r="L102" s="796"/>
      <c r="M102" s="797"/>
      <c r="N102" s="211"/>
      <c r="O102" s="212"/>
      <c r="P102" s="213"/>
      <c r="R102" s="287"/>
    </row>
    <row r="103" spans="1:18" s="269" customFormat="1" hidden="1" x14ac:dyDescent="0.25">
      <c r="A103" s="264"/>
      <c r="B103" s="209" t="s">
        <v>14</v>
      </c>
      <c r="D103" s="154"/>
      <c r="E103" s="154"/>
      <c r="F103" s="154"/>
      <c r="G103" s="154"/>
      <c r="H103" s="154"/>
      <c r="I103" s="154"/>
      <c r="K103" s="154"/>
      <c r="L103" s="154"/>
      <c r="M103" s="154"/>
      <c r="N103" s="160"/>
      <c r="O103" s="160"/>
      <c r="P103" s="160"/>
      <c r="R103" s="263" t="e">
        <f>+R105/R104</f>
        <v>#DIV/0!</v>
      </c>
    </row>
    <row r="104" spans="1:18" s="269" customFormat="1" hidden="1" x14ac:dyDescent="0.25">
      <c r="A104" s="264"/>
      <c r="B104" s="209" t="s">
        <v>135</v>
      </c>
      <c r="D104" s="157"/>
      <c r="E104" s="157"/>
      <c r="F104" s="157"/>
      <c r="G104" s="157"/>
      <c r="H104" s="157"/>
      <c r="I104" s="157"/>
      <c r="K104" s="157"/>
      <c r="L104" s="157"/>
      <c r="M104" s="157"/>
      <c r="N104" s="157"/>
      <c r="O104" s="157"/>
      <c r="P104" s="157"/>
      <c r="R104" s="258">
        <f>SUM(D104:Q104)</f>
        <v>0</v>
      </c>
    </row>
    <row r="105" spans="1:18" s="269" customFormat="1" hidden="1" x14ac:dyDescent="0.25">
      <c r="A105" s="264"/>
      <c r="B105" s="209" t="s">
        <v>13</v>
      </c>
      <c r="D105" s="256">
        <f>+D103*D104</f>
        <v>0</v>
      </c>
      <c r="E105" s="256">
        <f t="shared" ref="E105:P105" si="30">+E103*E104</f>
        <v>0</v>
      </c>
      <c r="F105" s="256">
        <f t="shared" si="30"/>
        <v>0</v>
      </c>
      <c r="G105" s="256">
        <f t="shared" si="30"/>
        <v>0</v>
      </c>
      <c r="H105" s="256">
        <f t="shared" si="30"/>
        <v>0</v>
      </c>
      <c r="I105" s="256">
        <f>+I103*I104</f>
        <v>0</v>
      </c>
      <c r="K105" s="256">
        <f t="shared" si="30"/>
        <v>0</v>
      </c>
      <c r="L105" s="256">
        <f t="shared" si="30"/>
        <v>0</v>
      </c>
      <c r="M105" s="256">
        <f t="shared" si="30"/>
        <v>0</v>
      </c>
      <c r="N105" s="256">
        <f t="shared" si="30"/>
        <v>0</v>
      </c>
      <c r="O105" s="256">
        <f t="shared" si="30"/>
        <v>0</v>
      </c>
      <c r="P105" s="256">
        <f t="shared" si="30"/>
        <v>0</v>
      </c>
      <c r="R105" s="256">
        <f>SUM(D105:Q105)</f>
        <v>0</v>
      </c>
    </row>
    <row r="106" spans="1:18" s="269" customFormat="1" ht="16.95" customHeight="1" x14ac:dyDescent="0.25">
      <c r="D106" s="297"/>
      <c r="E106" s="297"/>
      <c r="F106" s="297"/>
      <c r="G106" s="297"/>
      <c r="H106" s="297"/>
      <c r="I106" s="297"/>
      <c r="J106" s="297"/>
      <c r="K106" s="297"/>
      <c r="L106" s="297"/>
      <c r="M106" s="297"/>
      <c r="N106" s="297"/>
      <c r="O106" s="297"/>
      <c r="Q106" s="297"/>
    </row>
    <row r="107" spans="1:18" x14ac:dyDescent="0.25">
      <c r="A107" s="194" t="s">
        <v>179</v>
      </c>
      <c r="B107" s="195"/>
      <c r="C107" s="195"/>
      <c r="D107" s="195"/>
      <c r="E107" s="195"/>
      <c r="F107" s="195"/>
      <c r="G107" s="195"/>
      <c r="H107" s="195"/>
      <c r="I107" s="195"/>
      <c r="J107" s="195"/>
      <c r="K107" s="195"/>
      <c r="L107" s="195"/>
      <c r="M107" s="195"/>
      <c r="N107" s="195"/>
      <c r="O107" s="195"/>
      <c r="P107" s="195"/>
      <c r="Q107" s="195"/>
      <c r="R107" s="196"/>
    </row>
    <row r="108" spans="1:18" ht="56.4" customHeight="1" x14ac:dyDescent="0.25">
      <c r="A108" s="809" t="s">
        <v>218</v>
      </c>
      <c r="B108" s="810"/>
      <c r="C108" s="810"/>
      <c r="D108" s="810"/>
      <c r="E108" s="810"/>
      <c r="F108" s="810"/>
      <c r="G108" s="810"/>
      <c r="H108" s="810"/>
      <c r="I108" s="810"/>
      <c r="J108" s="810"/>
      <c r="K108" s="810"/>
      <c r="L108" s="810"/>
      <c r="M108" s="810"/>
      <c r="N108" s="810"/>
      <c r="O108" s="810"/>
      <c r="P108" s="810"/>
      <c r="Q108" s="810"/>
      <c r="R108" s="811"/>
    </row>
    <row r="109" spans="1:18" x14ac:dyDescent="0.25">
      <c r="A109" s="197"/>
      <c r="B109" s="198"/>
      <c r="C109" s="198"/>
      <c r="D109" s="198"/>
      <c r="E109" s="198"/>
      <c r="F109" s="198"/>
      <c r="G109" s="198"/>
      <c r="H109" s="198"/>
      <c r="I109" s="198"/>
      <c r="J109" s="198"/>
      <c r="K109" s="198"/>
      <c r="L109" s="198"/>
      <c r="M109" s="198"/>
      <c r="N109" s="198"/>
      <c r="O109" s="198"/>
      <c r="P109" s="198"/>
      <c r="Q109" s="198"/>
      <c r="R109" s="199"/>
    </row>
    <row r="110" spans="1:18" s="269" customFormat="1" x14ac:dyDescent="0.25">
      <c r="A110" s="798"/>
      <c r="B110" s="799"/>
      <c r="C110" s="799"/>
      <c r="D110" s="799"/>
      <c r="E110" s="799"/>
      <c r="F110" s="799"/>
      <c r="G110" s="799"/>
      <c r="H110" s="799"/>
      <c r="I110" s="799"/>
      <c r="J110" s="799"/>
      <c r="K110" s="799"/>
      <c r="L110" s="799"/>
      <c r="M110" s="799"/>
      <c r="N110" s="799"/>
      <c r="O110" s="799"/>
      <c r="P110" s="799"/>
      <c r="Q110" s="799"/>
    </row>
    <row r="111" spans="1:18" ht="86.4" customHeight="1" x14ac:dyDescent="0.25">
      <c r="A111" s="759" t="s">
        <v>227</v>
      </c>
      <c r="B111" s="760"/>
      <c r="C111" s="760"/>
      <c r="D111" s="760"/>
      <c r="E111" s="760"/>
      <c r="F111" s="760"/>
      <c r="G111" s="760"/>
      <c r="H111" s="760"/>
      <c r="I111" s="760"/>
      <c r="J111" s="760"/>
      <c r="K111" s="760"/>
      <c r="L111" s="760"/>
      <c r="M111" s="760"/>
      <c r="N111" s="760"/>
      <c r="O111" s="760"/>
      <c r="P111" s="760"/>
      <c r="Q111" s="760"/>
      <c r="R111" s="761"/>
    </row>
    <row r="113" spans="1:19" ht="15.75" customHeight="1" x14ac:dyDescent="0.25">
      <c r="A113" s="748" t="s">
        <v>19</v>
      </c>
      <c r="B113" s="749"/>
      <c r="D113" s="201"/>
      <c r="E113" s="202"/>
      <c r="F113" s="202"/>
      <c r="G113" s="202"/>
      <c r="H113" s="202"/>
      <c r="I113" s="203"/>
      <c r="K113" s="201"/>
      <c r="L113" s="202"/>
      <c r="M113" s="202"/>
      <c r="N113" s="202"/>
      <c r="O113" s="202"/>
      <c r="P113" s="203"/>
    </row>
    <row r="114" spans="1:19" s="269" customFormat="1" x14ac:dyDescent="0.25">
      <c r="A114" s="264"/>
      <c r="B114" s="264" t="s">
        <v>15</v>
      </c>
      <c r="D114" s="298" t="str">
        <f ca="1">IF((D38+D43+D48+D53+D58+D64+D69+D74+D79+D84+D89+D94+D99+D104)-(D11+D17)=0," ","ERROR")</f>
        <v xml:space="preserve"> </v>
      </c>
      <c r="E114" s="298" t="str">
        <f t="shared" ref="E114:I114" ca="1" si="31">IF((E38+E43+E48+E53+E58+E64+E69+E74+E79+E84+E89+E94+E99+E104)-(E11+E17)=0," ","ERROR")</f>
        <v xml:space="preserve"> </v>
      </c>
      <c r="F114" s="298" t="str">
        <f t="shared" ca="1" si="31"/>
        <v xml:space="preserve"> </v>
      </c>
      <c r="G114" s="298" t="str">
        <f t="shared" ca="1" si="31"/>
        <v xml:space="preserve"> </v>
      </c>
      <c r="H114" s="298" t="str">
        <f t="shared" ca="1" si="31"/>
        <v xml:space="preserve"> </v>
      </c>
      <c r="I114" s="298" t="str">
        <f t="shared" ca="1" si="31"/>
        <v xml:space="preserve"> </v>
      </c>
      <c r="J114" s="299"/>
      <c r="K114" s="298" t="str">
        <f ca="1">IF((K38+K43+K48+K53+K58+K64+K69+K74+K79+K84+K89+K94+K99+K104)-(K11+K17)=0," ","ERROR")</f>
        <v xml:space="preserve"> </v>
      </c>
      <c r="L114" s="298" t="str">
        <f t="shared" ref="L114:O114" ca="1" si="32">IF((L38+L43+L48+L53+L58+L64+L69+L74+L79+L84+L89+L94+L99+L104)-(L11+L17)=0," ","ERROR")</f>
        <v xml:space="preserve"> </v>
      </c>
      <c r="M114" s="298" t="str">
        <f t="shared" ca="1" si="32"/>
        <v xml:space="preserve"> </v>
      </c>
      <c r="N114" s="298" t="str">
        <f t="shared" ca="1" si="32"/>
        <v xml:space="preserve"> </v>
      </c>
      <c r="O114" s="298" t="str">
        <f t="shared" ca="1" si="32"/>
        <v xml:space="preserve"> </v>
      </c>
      <c r="P114" s="298" t="str">
        <f ca="1">IF((P38+P43+P48+P53+P58+P64+P69+P74+P79+P84+P89+P94+P99+P104)-(P11+P17)=0," ","ERROR")</f>
        <v xml:space="preserve"> </v>
      </c>
    </row>
    <row r="115" spans="1:19" s="269" customFormat="1" x14ac:dyDescent="0.25">
      <c r="A115" s="264"/>
      <c r="B115" s="264" t="s">
        <v>13</v>
      </c>
      <c r="D115" s="300" t="str">
        <f t="shared" ref="D115:I115" ca="1" si="33">IF((D39+D44+D49+D54+D59+D65+D70+D75+D80+D85+D90+D95+D100+D105)-(D13+D19)=0," ","ERROR")</f>
        <v xml:space="preserve"> </v>
      </c>
      <c r="E115" s="300" t="str">
        <f t="shared" ca="1" si="33"/>
        <v xml:space="preserve"> </v>
      </c>
      <c r="F115" s="300" t="str">
        <f t="shared" ca="1" si="33"/>
        <v xml:space="preserve"> </v>
      </c>
      <c r="G115" s="300" t="str">
        <f t="shared" ca="1" si="33"/>
        <v xml:space="preserve"> </v>
      </c>
      <c r="H115" s="300" t="str">
        <f t="shared" ca="1" si="33"/>
        <v xml:space="preserve"> </v>
      </c>
      <c r="I115" s="300" t="str">
        <f t="shared" ca="1" si="33"/>
        <v xml:space="preserve"> </v>
      </c>
      <c r="J115" s="301"/>
      <c r="K115" s="300" t="str">
        <f ca="1">IF((K39+K44+K49+K54+K59+K65+K70+K75+K80+K85+K90+K95+K100+K105)-(K13+K19)=0," ","ERROR")</f>
        <v xml:space="preserve"> </v>
      </c>
      <c r="L115" s="300" t="str">
        <f t="shared" ref="L115:O115" ca="1" si="34">IF((L39+L44+L49+L54+L59+L65+L70+L75+L80+L85+L90+L95+L100+L105)-(L13+L19)=0," ","ERROR")</f>
        <v xml:space="preserve"> </v>
      </c>
      <c r="M115" s="300" t="str">
        <f t="shared" ca="1" si="34"/>
        <v xml:space="preserve"> </v>
      </c>
      <c r="N115" s="300" t="str">
        <f t="shared" ca="1" si="34"/>
        <v xml:space="preserve"> </v>
      </c>
      <c r="O115" s="300" t="str">
        <f t="shared" ca="1" si="34"/>
        <v xml:space="preserve"> </v>
      </c>
      <c r="P115" s="300" t="str">
        <f ca="1">IF((P39+P44+P49+P54+P59+P65+P70+P75+P80+P85+P90+P95+P100+P105)-(P13+P19)=0," ","ERROR")</f>
        <v xml:space="preserve"> </v>
      </c>
    </row>
    <row r="116" spans="1:19" s="269" customFormat="1" x14ac:dyDescent="0.25">
      <c r="A116" s="265"/>
      <c r="B116" s="265"/>
      <c r="C116" s="265"/>
      <c r="D116" s="302"/>
      <c r="E116" s="302"/>
      <c r="F116" s="302"/>
      <c r="G116" s="302"/>
      <c r="H116" s="302"/>
      <c r="I116" s="302"/>
      <c r="J116" s="302"/>
      <c r="K116" s="302"/>
      <c r="L116" s="302"/>
      <c r="M116" s="302"/>
      <c r="N116" s="302"/>
      <c r="O116" s="302"/>
      <c r="P116" s="302"/>
      <c r="Q116" s="265"/>
      <c r="R116" s="265"/>
      <c r="S116" s="265"/>
    </row>
    <row r="117" spans="1:19" s="269" customFormat="1" x14ac:dyDescent="0.25">
      <c r="A117" s="807" t="s">
        <v>187</v>
      </c>
      <c r="B117" s="808"/>
      <c r="D117" s="303">
        <f>+D39+D44+D49+D54+D59+D65+D70+D75+D80+D85+D90+D95+D100+D105</f>
        <v>0</v>
      </c>
      <c r="E117" s="303">
        <f>+E39+E44+E49+E54+E59+E65+E70+E75+E80+E85+E90+E95+E100+E105</f>
        <v>0</v>
      </c>
      <c r="F117" s="303">
        <f t="shared" ref="F117:O117" si="35">+F39+F44+F49+F54+F59+F65+F70+F75+F80+F85+F90+F95+F100+F105</f>
        <v>0</v>
      </c>
      <c r="G117" s="303">
        <f t="shared" si="35"/>
        <v>0</v>
      </c>
      <c r="H117" s="303">
        <f t="shared" si="35"/>
        <v>0</v>
      </c>
      <c r="I117" s="303">
        <f t="shared" si="35"/>
        <v>0</v>
      </c>
      <c r="J117" s="304" t="s">
        <v>182</v>
      </c>
      <c r="K117" s="303">
        <f t="shared" si="35"/>
        <v>0</v>
      </c>
      <c r="L117" s="303">
        <f t="shared" si="35"/>
        <v>0</v>
      </c>
      <c r="M117" s="303">
        <f t="shared" si="35"/>
        <v>0</v>
      </c>
      <c r="N117" s="303">
        <f t="shared" si="35"/>
        <v>0</v>
      </c>
      <c r="O117" s="303">
        <f t="shared" si="35"/>
        <v>0</v>
      </c>
      <c r="P117" s="303">
        <f>+P39+P44+P49+P54+P59+P65+P70+P75+P80+P85+P90+P95+P100+P105</f>
        <v>0</v>
      </c>
      <c r="Q117" s="304" t="s">
        <v>183</v>
      </c>
      <c r="R117" s="303">
        <f>SUM(D117:P117)</f>
        <v>0</v>
      </c>
    </row>
    <row r="118" spans="1:19" s="269" customFormat="1" ht="13.2" customHeight="1" x14ac:dyDescent="0.25">
      <c r="D118" s="297"/>
    </row>
    <row r="119" spans="1:19" s="269" customFormat="1" ht="13.8" hidden="1" thickBot="1" x14ac:dyDescent="0.3">
      <c r="A119" s="305"/>
      <c r="B119" s="305"/>
      <c r="C119" s="305"/>
    </row>
    <row r="120" spans="1:19" s="269" customFormat="1" ht="13.8" hidden="1" thickTop="1" x14ac:dyDescent="0.25">
      <c r="B120" s="269" t="s">
        <v>24</v>
      </c>
    </row>
    <row r="121" spans="1:19" s="269" customFormat="1" hidden="1" x14ac:dyDescent="0.25">
      <c r="B121" s="269" t="s">
        <v>70</v>
      </c>
    </row>
    <row r="122" spans="1:19" s="269" customFormat="1" hidden="1" x14ac:dyDescent="0.25">
      <c r="B122" s="269" t="s">
        <v>26</v>
      </c>
    </row>
    <row r="123" spans="1:19" s="269" customFormat="1" hidden="1" x14ac:dyDescent="0.25">
      <c r="B123" s="269" t="s">
        <v>25</v>
      </c>
    </row>
    <row r="124" spans="1:19" s="269" customFormat="1" hidden="1" x14ac:dyDescent="0.25">
      <c r="B124" s="306" t="s">
        <v>27</v>
      </c>
    </row>
    <row r="125" spans="1:19" s="269" customFormat="1" ht="13.8" hidden="1" thickBot="1" x14ac:dyDescent="0.3">
      <c r="A125" s="305"/>
      <c r="B125" s="305"/>
      <c r="C125" s="305"/>
    </row>
    <row r="126" spans="1:19" s="269" customFormat="1" x14ac:dyDescent="0.25"/>
    <row r="127" spans="1:19" s="269" customFormat="1" x14ac:dyDescent="0.25"/>
    <row r="128" spans="1:19" s="269" customFormat="1" x14ac:dyDescent="0.25"/>
    <row r="129" s="269" customFormat="1" x14ac:dyDescent="0.25"/>
  </sheetData>
  <sheetProtection algorithmName="SHA-512" hashValue="NPayOqEf7XQkaI9g7g5buw4ckCIwGAXLX5ve0QwJlMmkYCZ0tpPcRyNfHG2YOti1oiTjg1CkBeJYEcKO7MLVog==" saltValue="75kVqEB+3g3Nuz9XgxmFDA==" spinCount="100000" sheet="1" objects="1" scenarios="1" formatColumns="0" formatRows="0" insertRows="0"/>
  <mergeCells count="74">
    <mergeCell ref="A117:B117"/>
    <mergeCell ref="A86:B86"/>
    <mergeCell ref="A91:B91"/>
    <mergeCell ref="A96:B96"/>
    <mergeCell ref="A101:B101"/>
    <mergeCell ref="A108:R108"/>
    <mergeCell ref="D102:H102"/>
    <mergeCell ref="K102:M102"/>
    <mergeCell ref="D87:H87"/>
    <mergeCell ref="K87:M87"/>
    <mergeCell ref="D92:H92"/>
    <mergeCell ref="K92:M92"/>
    <mergeCell ref="D97:H97"/>
    <mergeCell ref="K97:M97"/>
    <mergeCell ref="A71:B71"/>
    <mergeCell ref="A76:B76"/>
    <mergeCell ref="A81:B81"/>
    <mergeCell ref="A111:R111"/>
    <mergeCell ref="A113:B113"/>
    <mergeCell ref="A45:B45"/>
    <mergeCell ref="A50:B50"/>
    <mergeCell ref="A55:B55"/>
    <mergeCell ref="A61:B61"/>
    <mergeCell ref="A66:B66"/>
    <mergeCell ref="A16:B16"/>
    <mergeCell ref="A20:B20"/>
    <mergeCell ref="A24:B24"/>
    <mergeCell ref="A27:R27"/>
    <mergeCell ref="A40:B40"/>
    <mergeCell ref="A35:B35"/>
    <mergeCell ref="K67:M67"/>
    <mergeCell ref="D72:H72"/>
    <mergeCell ref="K72:M72"/>
    <mergeCell ref="A1:R1"/>
    <mergeCell ref="D3:E3"/>
    <mergeCell ref="N3:P3"/>
    <mergeCell ref="A7:B7"/>
    <mergeCell ref="D7:I7"/>
    <mergeCell ref="K7:P7"/>
    <mergeCell ref="A8:B8"/>
    <mergeCell ref="A9:B9"/>
    <mergeCell ref="A28:R28"/>
    <mergeCell ref="A29:R29"/>
    <mergeCell ref="A32:R32"/>
    <mergeCell ref="A34:B34"/>
    <mergeCell ref="A10:B10"/>
    <mergeCell ref="D41:H41"/>
    <mergeCell ref="K41:M41"/>
    <mergeCell ref="D46:H46"/>
    <mergeCell ref="A110:Q110"/>
    <mergeCell ref="K46:M46"/>
    <mergeCell ref="D51:H51"/>
    <mergeCell ref="K51:M51"/>
    <mergeCell ref="D56:H56"/>
    <mergeCell ref="K56:M56"/>
    <mergeCell ref="D77:H77"/>
    <mergeCell ref="K77:M77"/>
    <mergeCell ref="D82:H82"/>
    <mergeCell ref="K82:M82"/>
    <mergeCell ref="D62:H62"/>
    <mergeCell ref="K62:M62"/>
    <mergeCell ref="D67:H67"/>
    <mergeCell ref="N4:P4"/>
    <mergeCell ref="D5:E5"/>
    <mergeCell ref="F5:I5"/>
    <mergeCell ref="N5:P5"/>
    <mergeCell ref="D36:H36"/>
    <mergeCell ref="K36:M36"/>
    <mergeCell ref="F3:I3"/>
    <mergeCell ref="K3:M3"/>
    <mergeCell ref="K4:M4"/>
    <mergeCell ref="K5:M5"/>
    <mergeCell ref="D4:E4"/>
    <mergeCell ref="F4:I4"/>
  </mergeCells>
  <dataValidations count="1">
    <dataValidation type="list" allowBlank="1" showInputMessage="1" showErrorMessage="1" sqref="K51:M51 K56:M56 K46:M46 K41:M41 K36:M36 K77:M77 K82:M82 K72:M72 K67:M67 K62:M62 K97:M97 K102:M102 K92:M92 K87:M87" xr:uid="{00000000-0002-0000-0300-000000000000}">
      <formula1>$B$121:$B$124</formula1>
    </dataValidation>
  </dataValidations>
  <pageMargins left="0.45" right="0.45" top="0.5" bottom="0.5" header="0.3" footer="0.3"/>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T131"/>
  <sheetViews>
    <sheetView zoomScale="80" zoomScaleNormal="80" workbookViewId="0">
      <pane ySplit="8" topLeftCell="A9" activePane="bottomLeft" state="frozen"/>
      <selection pane="bottomLeft" activeCell="A9" sqref="A9:B9"/>
    </sheetView>
  </sheetViews>
  <sheetFormatPr defaultColWidth="9.109375" defaultRowHeight="13.2" x14ac:dyDescent="0.25"/>
  <cols>
    <col min="1" max="1" width="16.6640625" style="7" customWidth="1"/>
    <col min="2" max="2" width="31.5546875" style="7" customWidth="1"/>
    <col min="3" max="3" width="4.88671875" style="7" customWidth="1"/>
    <col min="4" max="9" width="14.44140625" style="7" customWidth="1"/>
    <col min="10" max="10" width="7.33203125" style="7" bestFit="1" customWidth="1"/>
    <col min="11" max="15" width="13.44140625" style="7" customWidth="1"/>
    <col min="16" max="16" width="15.109375" style="7" customWidth="1"/>
    <col min="17" max="17" width="7.33203125" style="7" bestFit="1" customWidth="1"/>
    <col min="18" max="18" width="16.21875" style="7" customWidth="1"/>
    <col min="19" max="16384" width="9.109375" style="7"/>
  </cols>
  <sheetData>
    <row r="1" spans="1:18" ht="41.4" customHeight="1" thickBot="1" x14ac:dyDescent="0.3">
      <c r="A1" s="800" t="s">
        <v>203</v>
      </c>
      <c r="B1" s="776"/>
      <c r="C1" s="776"/>
      <c r="D1" s="776"/>
      <c r="E1" s="776"/>
      <c r="F1" s="776"/>
      <c r="G1" s="776"/>
      <c r="H1" s="776"/>
      <c r="I1" s="776"/>
      <c r="J1" s="776"/>
      <c r="K1" s="776"/>
      <c r="L1" s="776"/>
      <c r="M1" s="776"/>
      <c r="N1" s="776"/>
      <c r="O1" s="776"/>
      <c r="P1" s="776"/>
      <c r="Q1" s="776"/>
      <c r="R1" s="777"/>
    </row>
    <row r="3" spans="1:18" s="4" customFormat="1"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s="4" customFormat="1"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s="4" customFormat="1"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6" spans="1:18" x14ac:dyDescent="0.25">
      <c r="A6" s="266"/>
      <c r="B6" s="266"/>
      <c r="C6" s="266"/>
      <c r="D6" s="266"/>
      <c r="E6" s="266"/>
      <c r="F6" s="266"/>
      <c r="G6" s="266"/>
      <c r="H6" s="266"/>
      <c r="I6" s="266"/>
    </row>
    <row r="7" spans="1:18" ht="13.8" x14ac:dyDescent="0.25">
      <c r="A7" s="770" t="s">
        <v>148</v>
      </c>
      <c r="B7" s="772"/>
      <c r="C7" s="163"/>
      <c r="D7" s="770" t="str">
        <f>'Task Summary'!F7</f>
        <v>Annual (FFY) Invoice Period No. 1:</v>
      </c>
      <c r="E7" s="771"/>
      <c r="F7" s="771"/>
      <c r="G7" s="771"/>
      <c r="H7" s="771"/>
      <c r="I7" s="772"/>
      <c r="J7" s="163"/>
      <c r="K7" s="770" t="str">
        <f>'Task Summary'!M7</f>
        <v>Annual (FFY) Invoice Period No. 2:</v>
      </c>
      <c r="L7" s="771"/>
      <c r="M7" s="771"/>
      <c r="N7" s="771"/>
      <c r="O7" s="771"/>
      <c r="P7" s="772"/>
      <c r="Q7" s="163"/>
      <c r="R7" s="150" t="str">
        <f>'Task Summary'!T7</f>
        <v>Task Totals:</v>
      </c>
    </row>
    <row r="8" spans="1:18" x14ac:dyDescent="0.25">
      <c r="A8" s="773"/>
      <c r="B8" s="774"/>
      <c r="C8" s="165"/>
      <c r="D8" s="307" t="e">
        <f>+'Task Summary'!F8</f>
        <v>#VALUE!</v>
      </c>
      <c r="E8" s="307" t="e">
        <f>'Task Summary'!G8</f>
        <v>#VALUE!</v>
      </c>
      <c r="F8" s="307" t="e">
        <f>'Task Summary'!H8</f>
        <v>#VALUE!</v>
      </c>
      <c r="G8" s="307" t="e">
        <f>'Task Summary'!I8</f>
        <v>#VALUE!</v>
      </c>
      <c r="H8" s="307" t="e">
        <f>'Task Summary'!J8</f>
        <v>#VALUE!</v>
      </c>
      <c r="I8" s="307" t="e">
        <f>'Task Summary'!K8</f>
        <v>#VALUE!</v>
      </c>
      <c r="J8" s="163"/>
      <c r="K8" s="307" t="e">
        <f>'Task Summary'!M8</f>
        <v>#VALUE!</v>
      </c>
      <c r="L8" s="307" t="e">
        <f>'Task Summary'!N8</f>
        <v>#VALUE!</v>
      </c>
      <c r="M8" s="307" t="e">
        <f>'Task Summary'!O8</f>
        <v>#VALUE!</v>
      </c>
      <c r="N8" s="307" t="e">
        <f>'Task Summary'!P8</f>
        <v>#VALUE!</v>
      </c>
      <c r="O8" s="307" t="e">
        <f>'Task Summary'!Q8</f>
        <v>#VALUE!</v>
      </c>
      <c r="P8" s="307" t="e">
        <f>'Task Summary'!R8</f>
        <v>#VALUE!</v>
      </c>
      <c r="Q8" s="318"/>
      <c r="R8" s="146" t="str">
        <f>'Task Summary'!T8</f>
        <v>Year-To-Date</v>
      </c>
    </row>
    <row r="9" spans="1:18" s="331" customFormat="1" ht="19.95" customHeight="1" x14ac:dyDescent="0.25">
      <c r="A9" s="766" t="s">
        <v>202</v>
      </c>
      <c r="B9" s="767"/>
      <c r="C9" s="308"/>
      <c r="D9" s="326"/>
      <c r="E9" s="327"/>
      <c r="F9" s="327"/>
      <c r="G9" s="327"/>
      <c r="H9" s="327"/>
      <c r="I9" s="328"/>
      <c r="J9" s="329"/>
      <c r="K9" s="326"/>
      <c r="L9" s="327"/>
      <c r="M9" s="327"/>
      <c r="N9" s="327"/>
      <c r="O9" s="327"/>
      <c r="P9" s="328"/>
      <c r="Q9" s="329"/>
      <c r="R9" s="330"/>
    </row>
    <row r="10" spans="1:18" s="331" customFormat="1" ht="46.95" customHeight="1" x14ac:dyDescent="0.25">
      <c r="A10" s="816" t="s">
        <v>169</v>
      </c>
      <c r="B10" s="817"/>
      <c r="C10" s="308"/>
      <c r="D10" s="332"/>
      <c r="E10" s="333"/>
      <c r="F10" s="333"/>
      <c r="G10" s="333"/>
      <c r="H10" s="333"/>
      <c r="I10" s="334"/>
      <c r="J10" s="329"/>
      <c r="K10" s="332"/>
      <c r="L10" s="333"/>
      <c r="M10" s="333"/>
      <c r="N10" s="333"/>
      <c r="O10" s="333"/>
      <c r="P10" s="334"/>
      <c r="Q10" s="329"/>
      <c r="R10" s="335"/>
    </row>
    <row r="11" spans="1:18" s="331" customFormat="1" x14ac:dyDescent="0.25">
      <c r="A11" s="321"/>
      <c r="B11" s="321" t="s">
        <v>7</v>
      </c>
      <c r="C11" s="308"/>
      <c r="D11" s="310">
        <f t="shared" ref="D11:I11" ca="1" si="0">IF(SUMPRODUCT(--($K$39:$K$93="&lt;=== choose from drop-down list"),OFFSET(D$39:D$93,3,0))&gt;0,"#VALUE!",SUMPRODUCT(--($K$39:$K$93="employee of Anchor"),OFFSET(D$39:D$93,2,0)))</f>
        <v>0</v>
      </c>
      <c r="E11" s="310">
        <f t="shared" ca="1" si="0"/>
        <v>0</v>
      </c>
      <c r="F11" s="310">
        <f t="shared" ca="1" si="0"/>
        <v>0</v>
      </c>
      <c r="G11" s="310">
        <f t="shared" ca="1" si="0"/>
        <v>0</v>
      </c>
      <c r="H11" s="310">
        <f t="shared" ca="1" si="0"/>
        <v>0</v>
      </c>
      <c r="I11" s="310">
        <f t="shared" ca="1" si="0"/>
        <v>0</v>
      </c>
      <c r="J11" s="336"/>
      <c r="K11" s="310">
        <f t="shared" ref="K11:P11" ca="1" si="1">IF(SUMPRODUCT(--($K$39:$K$93="&lt;=== choose from drop-down list"),OFFSET(K$39:K$93,3,0))&gt;0,"#VALUE!",SUMPRODUCT(--($K$39:$K$93="employee of Anchor"),OFFSET(K$39:K$93,2,0)))</f>
        <v>0</v>
      </c>
      <c r="L11" s="310">
        <f t="shared" ca="1" si="1"/>
        <v>0</v>
      </c>
      <c r="M11" s="310">
        <f t="shared" ca="1" si="1"/>
        <v>0</v>
      </c>
      <c r="N11" s="310">
        <f t="shared" ca="1" si="1"/>
        <v>0</v>
      </c>
      <c r="O11" s="310">
        <f t="shared" ca="1" si="1"/>
        <v>0</v>
      </c>
      <c r="P11" s="310">
        <f t="shared" ca="1" si="1"/>
        <v>0</v>
      </c>
      <c r="Q11" s="329"/>
      <c r="R11" s="310">
        <f ca="1">SUM(D11:Q11)</f>
        <v>0</v>
      </c>
    </row>
    <row r="12" spans="1:18" s="331" customFormat="1" x14ac:dyDescent="0.25">
      <c r="A12" s="321"/>
      <c r="B12" s="321" t="s">
        <v>8</v>
      </c>
      <c r="C12" s="308"/>
      <c r="D12" s="311" t="e">
        <f ca="1">+D13/D11</f>
        <v>#DIV/0!</v>
      </c>
      <c r="E12" s="311" t="e">
        <f t="shared" ref="E12:P12" ca="1" si="2">+E13/E11</f>
        <v>#DIV/0!</v>
      </c>
      <c r="F12" s="311" t="e">
        <f t="shared" ca="1" si="2"/>
        <v>#DIV/0!</v>
      </c>
      <c r="G12" s="311" t="e">
        <f t="shared" ca="1" si="2"/>
        <v>#DIV/0!</v>
      </c>
      <c r="H12" s="311" t="e">
        <f t="shared" ca="1" si="2"/>
        <v>#DIV/0!</v>
      </c>
      <c r="I12" s="311" t="e">
        <f t="shared" ca="1" si="2"/>
        <v>#DIV/0!</v>
      </c>
      <c r="J12" s="309"/>
      <c r="K12" s="311" t="e">
        <f t="shared" ca="1" si="2"/>
        <v>#DIV/0!</v>
      </c>
      <c r="L12" s="311" t="e">
        <f t="shared" ca="1" si="2"/>
        <v>#DIV/0!</v>
      </c>
      <c r="M12" s="311" t="e">
        <f t="shared" ca="1" si="2"/>
        <v>#DIV/0!</v>
      </c>
      <c r="N12" s="311" t="e">
        <f t="shared" ca="1" si="2"/>
        <v>#DIV/0!</v>
      </c>
      <c r="O12" s="311" t="e">
        <f t="shared" ca="1" si="2"/>
        <v>#DIV/0!</v>
      </c>
      <c r="P12" s="311" t="e">
        <f t="shared" ca="1" si="2"/>
        <v>#DIV/0!</v>
      </c>
      <c r="Q12" s="329"/>
      <c r="R12" s="311" t="e">
        <f ca="1">+R13/R11</f>
        <v>#DIV/0!</v>
      </c>
    </row>
    <row r="13" spans="1:18" s="331" customFormat="1" ht="15.6" x14ac:dyDescent="0.25">
      <c r="A13" s="321"/>
      <c r="B13" s="321" t="s">
        <v>21</v>
      </c>
      <c r="C13" s="308"/>
      <c r="D13" s="311">
        <f t="shared" ref="D13:I13" ca="1" si="3">IF(SUMPRODUCT(--($K$39:$K$93="&lt;=== choose from drop-down list"),OFFSET(D$39:D$93,3,0))&gt;0,"#VALUE!",SUMPRODUCT(--($K$39:$K$93="employee of Anchor"),OFFSET(D$39:D$93,3,0)))</f>
        <v>0</v>
      </c>
      <c r="E13" s="311">
        <f t="shared" ca="1" si="3"/>
        <v>0</v>
      </c>
      <c r="F13" s="311">
        <f t="shared" ca="1" si="3"/>
        <v>0</v>
      </c>
      <c r="G13" s="311">
        <f t="shared" ca="1" si="3"/>
        <v>0</v>
      </c>
      <c r="H13" s="311">
        <f t="shared" ca="1" si="3"/>
        <v>0</v>
      </c>
      <c r="I13" s="311">
        <f t="shared" ca="1" si="3"/>
        <v>0</v>
      </c>
      <c r="J13" s="309"/>
      <c r="K13" s="311">
        <f t="shared" ref="K13:P13" ca="1" si="4">IF(SUMPRODUCT(--($K$39:$K$93="&lt;=== choose from drop-down list"),OFFSET(K$39:K$93,3,0))&gt;0,"#VALUE!",SUMPRODUCT(--($K$39:$K$93="employee of Anchor"),OFFSET(K$39:K$93,3,0)))</f>
        <v>0</v>
      </c>
      <c r="L13" s="311">
        <f t="shared" ca="1" si="4"/>
        <v>0</v>
      </c>
      <c r="M13" s="311">
        <f t="shared" ca="1" si="4"/>
        <v>0</v>
      </c>
      <c r="N13" s="311">
        <f t="shared" ca="1" si="4"/>
        <v>0</v>
      </c>
      <c r="O13" s="311">
        <f t="shared" ca="1" si="4"/>
        <v>0</v>
      </c>
      <c r="P13" s="311">
        <f t="shared" ca="1" si="4"/>
        <v>0</v>
      </c>
      <c r="Q13" s="329"/>
      <c r="R13" s="311">
        <f ca="1">SUM(D13:Q13)</f>
        <v>0</v>
      </c>
    </row>
    <row r="14" spans="1:18" s="331" customFormat="1" ht="15.6" x14ac:dyDescent="0.25">
      <c r="A14" s="321"/>
      <c r="B14" s="321" t="s">
        <v>28</v>
      </c>
      <c r="C14" s="308"/>
      <c r="D14" s="135"/>
      <c r="E14" s="135"/>
      <c r="F14" s="135"/>
      <c r="G14" s="135"/>
      <c r="H14" s="135"/>
      <c r="I14" s="135"/>
      <c r="J14" s="280"/>
      <c r="K14" s="135"/>
      <c r="L14" s="135"/>
      <c r="M14" s="135"/>
      <c r="N14" s="135"/>
      <c r="O14" s="135"/>
      <c r="P14" s="135"/>
      <c r="Q14" s="329"/>
      <c r="R14" s="312" t="e">
        <f ca="1">+R21/R13-1</f>
        <v>#DIV/0!</v>
      </c>
    </row>
    <row r="15" spans="1:18" s="331" customFormat="1" x14ac:dyDescent="0.25">
      <c r="A15" s="321"/>
      <c r="B15" s="321" t="s">
        <v>134</v>
      </c>
      <c r="C15" s="308"/>
      <c r="D15" s="313">
        <f ca="1">+D13*(1+D14)</f>
        <v>0</v>
      </c>
      <c r="E15" s="313">
        <f t="shared" ref="E15:P15" ca="1" si="5">+E13*(1+E14)</f>
        <v>0</v>
      </c>
      <c r="F15" s="313">
        <f t="shared" ca="1" si="5"/>
        <v>0</v>
      </c>
      <c r="G15" s="313">
        <f t="shared" ca="1" si="5"/>
        <v>0</v>
      </c>
      <c r="H15" s="313">
        <f t="shared" ca="1" si="5"/>
        <v>0</v>
      </c>
      <c r="I15" s="313">
        <f t="shared" ca="1" si="5"/>
        <v>0</v>
      </c>
      <c r="J15" s="309"/>
      <c r="K15" s="313">
        <f t="shared" ca="1" si="5"/>
        <v>0</v>
      </c>
      <c r="L15" s="313">
        <f t="shared" ca="1" si="5"/>
        <v>0</v>
      </c>
      <c r="M15" s="313">
        <f t="shared" ca="1" si="5"/>
        <v>0</v>
      </c>
      <c r="N15" s="313">
        <f t="shared" ca="1" si="5"/>
        <v>0</v>
      </c>
      <c r="O15" s="313">
        <f t="shared" ca="1" si="5"/>
        <v>0</v>
      </c>
      <c r="P15" s="313">
        <f t="shared" ca="1" si="5"/>
        <v>0</v>
      </c>
      <c r="Q15" s="329"/>
      <c r="R15" s="313">
        <f ca="1">SUM(D15:Q15)</f>
        <v>0</v>
      </c>
    </row>
    <row r="16" spans="1:18" s="331" customFormat="1" ht="39.6" customHeight="1" x14ac:dyDescent="0.25">
      <c r="A16" s="818" t="s">
        <v>170</v>
      </c>
      <c r="B16" s="817"/>
      <c r="C16" s="308"/>
      <c r="D16" s="181"/>
      <c r="E16" s="182"/>
      <c r="F16" s="182"/>
      <c r="G16" s="182"/>
      <c r="H16" s="182"/>
      <c r="I16" s="183"/>
      <c r="J16" s="280"/>
      <c r="K16" s="181"/>
      <c r="L16" s="182"/>
      <c r="M16" s="182"/>
      <c r="N16" s="182"/>
      <c r="O16" s="182"/>
      <c r="P16" s="183"/>
      <c r="Q16" s="329"/>
      <c r="R16" s="314"/>
    </row>
    <row r="17" spans="1:18" s="331" customFormat="1" x14ac:dyDescent="0.25">
      <c r="A17" s="184"/>
      <c r="B17" s="321" t="s">
        <v>7</v>
      </c>
      <c r="C17" s="308"/>
      <c r="D17" s="337">
        <f t="shared" ref="D17:I17" ca="1" si="6">IF(SUMPRODUCT(--($K$39:$K$93="&lt;=== choose from drop-down list"),OFFSET(D$39:D$93,3,0))&gt;0,"#VALUE!",SUMPRODUCT(--($K$39:$K$93="individual independent contractor"),OFFSET(D$39:D$93,2,0))+SUMPRODUCT(--($K$39:$K$93="furnished by subcontractor firm"),OFFSET(D$39:D$93,2,0)))</f>
        <v>0</v>
      </c>
      <c r="E17" s="337">
        <f t="shared" ca="1" si="6"/>
        <v>0</v>
      </c>
      <c r="F17" s="337">
        <f t="shared" ca="1" si="6"/>
        <v>0</v>
      </c>
      <c r="G17" s="337">
        <f t="shared" ca="1" si="6"/>
        <v>0</v>
      </c>
      <c r="H17" s="337">
        <f t="shared" ca="1" si="6"/>
        <v>0</v>
      </c>
      <c r="I17" s="337">
        <f t="shared" ca="1" si="6"/>
        <v>0</v>
      </c>
      <c r="J17" s="338"/>
      <c r="K17" s="337">
        <f t="shared" ref="K17:P17" ca="1" si="7">IF(SUMPRODUCT(--($K$39:$K$93="&lt;=== choose from drop-down list"),OFFSET(K$39:K$93,3,0))&gt;0,"#VALUE!",SUMPRODUCT(--($K$39:$K$93="individual independent contractor"),OFFSET(K$39:K$93,2,0))+SUMPRODUCT(--($K$39:$K$93="furnished by subcontractor firm"),OFFSET(K$39:K$93,2,0)))</f>
        <v>0</v>
      </c>
      <c r="L17" s="337">
        <f t="shared" ca="1" si="7"/>
        <v>0</v>
      </c>
      <c r="M17" s="337">
        <f t="shared" ca="1" si="7"/>
        <v>0</v>
      </c>
      <c r="N17" s="337">
        <f t="shared" ca="1" si="7"/>
        <v>0</v>
      </c>
      <c r="O17" s="337">
        <f t="shared" ca="1" si="7"/>
        <v>0</v>
      </c>
      <c r="P17" s="337">
        <f t="shared" ca="1" si="7"/>
        <v>0</v>
      </c>
      <c r="Q17" s="329"/>
      <c r="R17" s="310">
        <f ca="1">SUM(D17:Q17)</f>
        <v>0</v>
      </c>
    </row>
    <row r="18" spans="1:18" s="331" customFormat="1" x14ac:dyDescent="0.25">
      <c r="A18" s="184"/>
      <c r="B18" s="321" t="s">
        <v>8</v>
      </c>
      <c r="C18" s="308"/>
      <c r="D18" s="311" t="e">
        <f ca="1">+D19/D17</f>
        <v>#DIV/0!</v>
      </c>
      <c r="E18" s="311" t="e">
        <f t="shared" ref="E18:P18" ca="1" si="8">+E19/E17</f>
        <v>#DIV/0!</v>
      </c>
      <c r="F18" s="311" t="e">
        <f t="shared" ca="1" si="8"/>
        <v>#DIV/0!</v>
      </c>
      <c r="G18" s="311" t="e">
        <f t="shared" ca="1" si="8"/>
        <v>#DIV/0!</v>
      </c>
      <c r="H18" s="311" t="e">
        <f t="shared" ca="1" si="8"/>
        <v>#DIV/0!</v>
      </c>
      <c r="I18" s="311" t="e">
        <f t="shared" ca="1" si="8"/>
        <v>#DIV/0!</v>
      </c>
      <c r="J18" s="309"/>
      <c r="K18" s="311" t="e">
        <f t="shared" ca="1" si="8"/>
        <v>#DIV/0!</v>
      </c>
      <c r="L18" s="311" t="e">
        <f t="shared" ca="1" si="8"/>
        <v>#DIV/0!</v>
      </c>
      <c r="M18" s="311" t="e">
        <f t="shared" ca="1" si="8"/>
        <v>#DIV/0!</v>
      </c>
      <c r="N18" s="311" t="e">
        <f t="shared" ca="1" si="8"/>
        <v>#DIV/0!</v>
      </c>
      <c r="O18" s="311" t="e">
        <f t="shared" ca="1" si="8"/>
        <v>#DIV/0!</v>
      </c>
      <c r="P18" s="311" t="e">
        <f t="shared" ca="1" si="8"/>
        <v>#DIV/0!</v>
      </c>
      <c r="Q18" s="329"/>
      <c r="R18" s="311" t="e">
        <f t="shared" ref="R18" ca="1" si="9">+R19/R17</f>
        <v>#DIV/0!</v>
      </c>
    </row>
    <row r="19" spans="1:18" s="331" customFormat="1" ht="15.6" x14ac:dyDescent="0.25">
      <c r="A19" s="321"/>
      <c r="B19" s="321" t="s">
        <v>21</v>
      </c>
      <c r="C19" s="308"/>
      <c r="D19" s="311">
        <f t="shared" ref="D19:I19" ca="1" si="10">IF(SUMPRODUCT(--($K$39:$K$93="&lt;=== choose from drop-down list"),OFFSET(D$39:D$93,3,0))&gt;0,"#VALUE!",SUMPRODUCT(--($K$39:$K$93="individual independent contractor"),OFFSET(D$39:D$93,3,0))+SUMPRODUCT(--($K$39:$K$93="furnished by subcontractor firm"),OFFSET(D$39:D$93,3,0)))</f>
        <v>0</v>
      </c>
      <c r="E19" s="311">
        <f t="shared" ca="1" si="10"/>
        <v>0</v>
      </c>
      <c r="F19" s="311">
        <f t="shared" ca="1" si="10"/>
        <v>0</v>
      </c>
      <c r="G19" s="311">
        <f t="shared" ca="1" si="10"/>
        <v>0</v>
      </c>
      <c r="H19" s="311">
        <f t="shared" ca="1" si="10"/>
        <v>0</v>
      </c>
      <c r="I19" s="311">
        <f t="shared" ca="1" si="10"/>
        <v>0</v>
      </c>
      <c r="J19" s="309"/>
      <c r="K19" s="311">
        <f t="shared" ref="K19:P19" ca="1" si="11">IF(SUMPRODUCT(--($K$39:$K$93="&lt;=== choose from drop-down list"),OFFSET(K$39:K$93,3,0))&gt;0,"#VALUE!",SUMPRODUCT(--($K$39:$K$93="individual independent contractor"),OFFSET(K$39:K$93,3,0))+SUMPRODUCT(--($K$39:$K$93="furnished by subcontractor firm"),OFFSET(K$39:K$93,3,0)))</f>
        <v>0</v>
      </c>
      <c r="L19" s="311">
        <f t="shared" ca="1" si="11"/>
        <v>0</v>
      </c>
      <c r="M19" s="311">
        <f t="shared" ca="1" si="11"/>
        <v>0</v>
      </c>
      <c r="N19" s="311">
        <f t="shared" ca="1" si="11"/>
        <v>0</v>
      </c>
      <c r="O19" s="311">
        <f t="shared" ca="1" si="11"/>
        <v>0</v>
      </c>
      <c r="P19" s="311">
        <f t="shared" ca="1" si="11"/>
        <v>0</v>
      </c>
      <c r="Q19" s="329"/>
      <c r="R19" s="311">
        <f ca="1">SUM(D19:Q19)</f>
        <v>0</v>
      </c>
    </row>
    <row r="20" spans="1:18" s="331" customFormat="1" x14ac:dyDescent="0.25">
      <c r="A20" s="819"/>
      <c r="B20" s="819"/>
      <c r="C20" s="308"/>
      <c r="D20" s="181"/>
      <c r="E20" s="182"/>
      <c r="F20" s="182"/>
      <c r="G20" s="182"/>
      <c r="H20" s="182"/>
      <c r="I20" s="183"/>
      <c r="J20" s="280"/>
      <c r="K20" s="181"/>
      <c r="L20" s="182"/>
      <c r="M20" s="182"/>
      <c r="N20" s="182"/>
      <c r="O20" s="182"/>
      <c r="P20" s="183"/>
      <c r="Q20" s="329"/>
      <c r="R20" s="314"/>
    </row>
    <row r="21" spans="1:18" s="331" customFormat="1" x14ac:dyDescent="0.25">
      <c r="A21" s="321"/>
      <c r="B21" s="321" t="s">
        <v>9</v>
      </c>
      <c r="C21" s="308"/>
      <c r="D21" s="311">
        <f ca="1">+D15+D19</f>
        <v>0</v>
      </c>
      <c r="E21" s="311">
        <f t="shared" ref="E21:I21" ca="1" si="12">+E15+E19</f>
        <v>0</v>
      </c>
      <c r="F21" s="311">
        <f t="shared" ca="1" si="12"/>
        <v>0</v>
      </c>
      <c r="G21" s="311">
        <f t="shared" ca="1" si="12"/>
        <v>0</v>
      </c>
      <c r="H21" s="311">
        <f t="shared" ca="1" si="12"/>
        <v>0</v>
      </c>
      <c r="I21" s="311">
        <f t="shared" ca="1" si="12"/>
        <v>0</v>
      </c>
      <c r="J21" s="309"/>
      <c r="K21" s="311">
        <f t="shared" ref="K21:P21" ca="1" si="13">+K15+K19</f>
        <v>0</v>
      </c>
      <c r="L21" s="311">
        <f t="shared" ca="1" si="13"/>
        <v>0</v>
      </c>
      <c r="M21" s="311">
        <f t="shared" ca="1" si="13"/>
        <v>0</v>
      </c>
      <c r="N21" s="311">
        <f t="shared" ca="1" si="13"/>
        <v>0</v>
      </c>
      <c r="O21" s="311">
        <f t="shared" ca="1" si="13"/>
        <v>0</v>
      </c>
      <c r="P21" s="311">
        <f t="shared" ca="1" si="13"/>
        <v>0</v>
      </c>
      <c r="Q21" s="329"/>
      <c r="R21" s="311">
        <f ca="1">SUM(D21:Q21)</f>
        <v>0</v>
      </c>
    </row>
    <row r="22" spans="1:18" s="331" customFormat="1" ht="15.6" x14ac:dyDescent="0.25">
      <c r="A22" s="321"/>
      <c r="B22" s="321" t="s">
        <v>29</v>
      </c>
      <c r="C22" s="308"/>
      <c r="D22" s="135"/>
      <c r="E22" s="135"/>
      <c r="F22" s="135"/>
      <c r="G22" s="135"/>
      <c r="H22" s="135"/>
      <c r="I22" s="135"/>
      <c r="J22" s="280"/>
      <c r="K22" s="135"/>
      <c r="L22" s="135"/>
      <c r="M22" s="135"/>
      <c r="N22" s="135"/>
      <c r="O22" s="135"/>
      <c r="P22" s="135"/>
      <c r="Q22" s="329"/>
      <c r="R22" s="312" t="e">
        <f ca="1">+R23/R21</f>
        <v>#DIV/0!</v>
      </c>
    </row>
    <row r="23" spans="1:18" s="331" customFormat="1" x14ac:dyDescent="0.25">
      <c r="A23" s="321"/>
      <c r="B23" s="321" t="s">
        <v>140</v>
      </c>
      <c r="C23" s="308"/>
      <c r="D23" s="311">
        <f ca="1">+D22*D21</f>
        <v>0</v>
      </c>
      <c r="E23" s="311">
        <f t="shared" ref="E23:I23" ca="1" si="14">+E22*E21</f>
        <v>0</v>
      </c>
      <c r="F23" s="311">
        <f t="shared" ca="1" si="14"/>
        <v>0</v>
      </c>
      <c r="G23" s="311">
        <f t="shared" ca="1" si="14"/>
        <v>0</v>
      </c>
      <c r="H23" s="311">
        <f t="shared" ca="1" si="14"/>
        <v>0</v>
      </c>
      <c r="I23" s="311">
        <f t="shared" ca="1" si="14"/>
        <v>0</v>
      </c>
      <c r="J23" s="309"/>
      <c r="K23" s="311">
        <f t="shared" ref="K23:P23" ca="1" si="15">+K22*K21</f>
        <v>0</v>
      </c>
      <c r="L23" s="311">
        <f t="shared" ca="1" si="15"/>
        <v>0</v>
      </c>
      <c r="M23" s="311">
        <f t="shared" ca="1" si="15"/>
        <v>0</v>
      </c>
      <c r="N23" s="311">
        <f t="shared" ca="1" si="15"/>
        <v>0</v>
      </c>
      <c r="O23" s="311">
        <f t="shared" ca="1" si="15"/>
        <v>0</v>
      </c>
      <c r="P23" s="311">
        <f t="shared" ca="1" si="15"/>
        <v>0</v>
      </c>
      <c r="Q23" s="329"/>
      <c r="R23" s="311">
        <f ca="1">SUM(D23:Q23)</f>
        <v>0</v>
      </c>
    </row>
    <row r="24" spans="1:18" s="331" customFormat="1" ht="15" customHeight="1" x14ac:dyDescent="0.25">
      <c r="A24" s="820" t="s">
        <v>204</v>
      </c>
      <c r="B24" s="820"/>
      <c r="C24" s="308"/>
      <c r="D24" s="339"/>
      <c r="E24" s="340"/>
      <c r="F24" s="340"/>
      <c r="G24" s="340"/>
      <c r="H24" s="340"/>
      <c r="I24" s="341"/>
      <c r="J24" s="309"/>
      <c r="K24" s="339"/>
      <c r="L24" s="340"/>
      <c r="M24" s="340"/>
      <c r="N24" s="340"/>
      <c r="O24" s="340"/>
      <c r="P24" s="341"/>
      <c r="Q24" s="329"/>
      <c r="R24" s="315"/>
    </row>
    <row r="25" spans="1:18" s="331" customFormat="1" ht="31.2" customHeight="1" thickBot="1" x14ac:dyDescent="0.3">
      <c r="A25" s="321"/>
      <c r="B25" s="462" t="s">
        <v>208</v>
      </c>
      <c r="C25" s="308"/>
      <c r="D25" s="316">
        <f>+D112</f>
        <v>0</v>
      </c>
      <c r="E25" s="316">
        <f t="shared" ref="E25:I25" si="16">+E112</f>
        <v>0</v>
      </c>
      <c r="F25" s="316">
        <f t="shared" si="16"/>
        <v>0</v>
      </c>
      <c r="G25" s="316">
        <f t="shared" si="16"/>
        <v>0</v>
      </c>
      <c r="H25" s="316">
        <f t="shared" si="16"/>
        <v>0</v>
      </c>
      <c r="I25" s="316">
        <f t="shared" si="16"/>
        <v>0</v>
      </c>
      <c r="J25" s="309"/>
      <c r="K25" s="316">
        <f t="shared" ref="K25:P25" si="17">+K112</f>
        <v>0</v>
      </c>
      <c r="L25" s="316">
        <f t="shared" si="17"/>
        <v>0</v>
      </c>
      <c r="M25" s="316">
        <f t="shared" si="17"/>
        <v>0</v>
      </c>
      <c r="N25" s="316">
        <f t="shared" si="17"/>
        <v>0</v>
      </c>
      <c r="O25" s="316">
        <f t="shared" si="17"/>
        <v>0</v>
      </c>
      <c r="P25" s="316">
        <f t="shared" si="17"/>
        <v>0</v>
      </c>
      <c r="Q25" s="329"/>
      <c r="R25" s="317">
        <f>SUM(D25:Q25)</f>
        <v>0</v>
      </c>
    </row>
    <row r="26" spans="1:18" s="331" customFormat="1" ht="14.4" customHeight="1" thickTop="1" x14ac:dyDescent="0.25">
      <c r="A26" s="803" t="s">
        <v>188</v>
      </c>
      <c r="B26" s="804"/>
      <c r="C26" s="329"/>
      <c r="D26" s="342">
        <f t="shared" ref="D26:I26" ca="1" si="18">+D21+D23+D25</f>
        <v>0</v>
      </c>
      <c r="E26" s="342">
        <f t="shared" ca="1" si="18"/>
        <v>0</v>
      </c>
      <c r="F26" s="342">
        <f t="shared" ca="1" si="18"/>
        <v>0</v>
      </c>
      <c r="G26" s="342">
        <f t="shared" ca="1" si="18"/>
        <v>0</v>
      </c>
      <c r="H26" s="342">
        <f t="shared" ca="1" si="18"/>
        <v>0</v>
      </c>
      <c r="I26" s="342">
        <f t="shared" ca="1" si="18"/>
        <v>0</v>
      </c>
      <c r="J26" s="309"/>
      <c r="K26" s="343">
        <f t="shared" ref="K26:P26" ca="1" si="19">+K21+K23+K25</f>
        <v>0</v>
      </c>
      <c r="L26" s="343">
        <f t="shared" ca="1" si="19"/>
        <v>0</v>
      </c>
      <c r="M26" s="343">
        <f t="shared" ca="1" si="19"/>
        <v>0</v>
      </c>
      <c r="N26" s="343">
        <f t="shared" ca="1" si="19"/>
        <v>0</v>
      </c>
      <c r="O26" s="343">
        <f t="shared" ca="1" si="19"/>
        <v>0</v>
      </c>
      <c r="P26" s="343">
        <f t="shared" ca="1" si="19"/>
        <v>0</v>
      </c>
      <c r="Q26" s="329"/>
      <c r="R26" s="343">
        <f ca="1">+R21+R23+R25</f>
        <v>0</v>
      </c>
    </row>
    <row r="27" spans="1:18" s="331" customFormat="1" ht="20.25" customHeight="1" x14ac:dyDescent="0.25">
      <c r="A27" s="308"/>
      <c r="B27" s="308"/>
      <c r="C27" s="308"/>
      <c r="D27" s="308"/>
      <c r="E27" s="308"/>
      <c r="F27" s="308"/>
      <c r="G27" s="308"/>
      <c r="H27" s="308"/>
      <c r="I27" s="308"/>
      <c r="J27" s="329"/>
      <c r="K27" s="308"/>
      <c r="L27" s="308"/>
      <c r="M27" s="308"/>
      <c r="N27" s="308"/>
      <c r="O27" s="308"/>
      <c r="P27" s="308"/>
      <c r="Q27" s="329"/>
      <c r="R27" s="308"/>
    </row>
    <row r="28" spans="1:18" s="4" customFormat="1" x14ac:dyDescent="0.25">
      <c r="A28" s="194" t="s">
        <v>167</v>
      </c>
      <c r="B28" s="195"/>
      <c r="C28" s="195"/>
      <c r="D28" s="195"/>
      <c r="E28" s="195"/>
      <c r="F28" s="195"/>
      <c r="G28" s="195"/>
      <c r="H28" s="195"/>
      <c r="I28" s="195"/>
      <c r="J28" s="195"/>
      <c r="K28" s="195"/>
      <c r="L28" s="195"/>
      <c r="M28" s="195"/>
      <c r="N28" s="195"/>
      <c r="O28" s="195"/>
      <c r="P28" s="195"/>
      <c r="Q28" s="195"/>
      <c r="R28" s="196"/>
    </row>
    <row r="29" spans="1:18" s="4" customFormat="1" ht="36" customHeight="1" x14ac:dyDescent="0.25">
      <c r="A29" s="821" t="s">
        <v>133</v>
      </c>
      <c r="B29" s="822"/>
      <c r="C29" s="822"/>
      <c r="D29" s="822"/>
      <c r="E29" s="822"/>
      <c r="F29" s="822"/>
      <c r="G29" s="822"/>
      <c r="H29" s="822"/>
      <c r="I29" s="822"/>
      <c r="J29" s="822"/>
      <c r="K29" s="822"/>
      <c r="L29" s="822"/>
      <c r="M29" s="822"/>
      <c r="N29" s="822"/>
      <c r="O29" s="822"/>
      <c r="P29" s="822"/>
      <c r="Q29" s="822"/>
      <c r="R29" s="823"/>
    </row>
    <row r="30" spans="1:18" s="4" customFormat="1" ht="24" customHeight="1" x14ac:dyDescent="0.25">
      <c r="A30" s="824" t="s">
        <v>177</v>
      </c>
      <c r="B30" s="792"/>
      <c r="C30" s="792"/>
      <c r="D30" s="792"/>
      <c r="E30" s="792"/>
      <c r="F30" s="792"/>
      <c r="G30" s="792"/>
      <c r="H30" s="792"/>
      <c r="I30" s="792"/>
      <c r="J30" s="792"/>
      <c r="K30" s="792"/>
      <c r="L30" s="792"/>
      <c r="M30" s="792"/>
      <c r="N30" s="792"/>
      <c r="O30" s="792"/>
      <c r="P30" s="792"/>
      <c r="Q30" s="792"/>
      <c r="R30" s="793"/>
    </row>
    <row r="31" spans="1:18" s="4" customFormat="1" ht="27.75" customHeight="1" x14ac:dyDescent="0.25">
      <c r="A31" s="824" t="s">
        <v>178</v>
      </c>
      <c r="B31" s="792"/>
      <c r="C31" s="792"/>
      <c r="D31" s="792"/>
      <c r="E31" s="792"/>
      <c r="F31" s="792"/>
      <c r="G31" s="792"/>
      <c r="H31" s="792"/>
      <c r="I31" s="792"/>
      <c r="J31" s="792"/>
      <c r="K31" s="792"/>
      <c r="L31" s="792"/>
      <c r="M31" s="792"/>
      <c r="N31" s="792"/>
      <c r="O31" s="792"/>
      <c r="P31" s="792"/>
      <c r="Q31" s="792"/>
      <c r="R31" s="793"/>
    </row>
    <row r="32" spans="1:18" s="4" customFormat="1" ht="31.2" customHeight="1" x14ac:dyDescent="0.25">
      <c r="A32" s="825" t="s">
        <v>213</v>
      </c>
      <c r="B32" s="826"/>
      <c r="C32" s="826"/>
      <c r="D32" s="826"/>
      <c r="E32" s="826"/>
      <c r="F32" s="826"/>
      <c r="G32" s="826"/>
      <c r="H32" s="826"/>
      <c r="I32" s="826"/>
      <c r="J32" s="826"/>
      <c r="K32" s="826"/>
      <c r="L32" s="826"/>
      <c r="M32" s="826"/>
      <c r="N32" s="826"/>
      <c r="O32" s="826"/>
      <c r="P32" s="826"/>
      <c r="Q32" s="826"/>
      <c r="R32" s="827"/>
    </row>
    <row r="33" spans="1:18" s="4" customFormat="1" x14ac:dyDescent="0.25">
      <c r="A33" s="197"/>
      <c r="B33" s="198"/>
      <c r="C33" s="198"/>
      <c r="D33" s="198"/>
      <c r="E33" s="198"/>
      <c r="F33" s="198"/>
      <c r="G33" s="198"/>
      <c r="H33" s="198"/>
      <c r="I33" s="198"/>
      <c r="J33" s="198"/>
      <c r="K33" s="198"/>
      <c r="L33" s="198"/>
      <c r="M33" s="198"/>
      <c r="N33" s="198"/>
      <c r="O33" s="198"/>
      <c r="P33" s="198"/>
      <c r="Q33" s="198"/>
      <c r="R33" s="199"/>
    </row>
    <row r="34" spans="1:18" s="331" customFormat="1" ht="20.25" customHeight="1" x14ac:dyDescent="0.25">
      <c r="A34" s="308"/>
      <c r="B34" s="308"/>
      <c r="C34" s="308"/>
      <c r="D34" s="308"/>
      <c r="E34" s="308"/>
      <c r="F34" s="308"/>
      <c r="G34" s="308"/>
      <c r="H34" s="308"/>
      <c r="I34" s="308"/>
      <c r="J34" s="329"/>
      <c r="K34" s="308"/>
      <c r="L34" s="308"/>
      <c r="M34" s="308"/>
      <c r="N34" s="308"/>
      <c r="O34" s="308"/>
      <c r="P34" s="308"/>
      <c r="Q34" s="329"/>
      <c r="R34" s="308"/>
    </row>
    <row r="35" spans="1:18" s="331" customFormat="1" ht="61.2" customHeight="1" x14ac:dyDescent="0.25">
      <c r="A35" s="759" t="s">
        <v>189</v>
      </c>
      <c r="B35" s="787"/>
      <c r="C35" s="787"/>
      <c r="D35" s="787"/>
      <c r="E35" s="787"/>
      <c r="F35" s="787"/>
      <c r="G35" s="787"/>
      <c r="H35" s="787"/>
      <c r="I35" s="787"/>
      <c r="J35" s="787"/>
      <c r="K35" s="787"/>
      <c r="L35" s="787"/>
      <c r="M35" s="787"/>
      <c r="N35" s="787"/>
      <c r="O35" s="787"/>
      <c r="P35" s="787"/>
      <c r="Q35" s="787"/>
      <c r="R35" s="788"/>
    </row>
    <row r="36" spans="1:18" s="331" customFormat="1" x14ac:dyDescent="0.25">
      <c r="A36" s="308"/>
      <c r="B36" s="308"/>
      <c r="C36" s="308"/>
      <c r="D36" s="308"/>
      <c r="E36" s="308"/>
      <c r="F36" s="308"/>
      <c r="G36" s="308"/>
      <c r="H36" s="308"/>
      <c r="I36" s="308"/>
      <c r="J36" s="308"/>
      <c r="K36" s="308"/>
      <c r="L36" s="308"/>
      <c r="M36" s="308"/>
      <c r="N36" s="308"/>
      <c r="O36" s="308"/>
      <c r="P36" s="308"/>
      <c r="Q36" s="308"/>
    </row>
    <row r="37" spans="1:18" s="331" customFormat="1" x14ac:dyDescent="0.25">
      <c r="A37" s="267" t="s">
        <v>20</v>
      </c>
      <c r="B37" s="268"/>
      <c r="C37" s="308"/>
      <c r="D37" s="813"/>
      <c r="E37" s="814"/>
      <c r="F37" s="814"/>
      <c r="G37" s="814"/>
      <c r="H37" s="814"/>
      <c r="I37" s="815"/>
      <c r="J37" s="308"/>
      <c r="K37" s="344"/>
      <c r="L37" s="345"/>
      <c r="M37" s="345"/>
      <c r="N37" s="345"/>
      <c r="O37" s="345"/>
      <c r="P37" s="346"/>
      <c r="Q37" s="308"/>
      <c r="R37" s="330"/>
    </row>
    <row r="38" spans="1:18" s="331" customFormat="1" x14ac:dyDescent="0.25">
      <c r="A38" s="812" t="s">
        <v>231</v>
      </c>
      <c r="B38" s="802"/>
      <c r="C38" s="308"/>
      <c r="D38" s="332"/>
      <c r="E38" s="333"/>
      <c r="F38" s="333"/>
      <c r="G38" s="333"/>
      <c r="H38" s="333"/>
      <c r="I38" s="334"/>
      <c r="J38" s="308"/>
      <c r="K38" s="332" t="s">
        <v>34</v>
      </c>
      <c r="L38" s="333"/>
      <c r="M38" s="333"/>
      <c r="N38" s="333"/>
      <c r="O38" s="333"/>
      <c r="P38" s="334"/>
      <c r="Q38" s="308"/>
      <c r="R38" s="347"/>
    </row>
    <row r="39" spans="1:18" s="331" customFormat="1" ht="15.6" x14ac:dyDescent="0.25">
      <c r="A39" s="321"/>
      <c r="B39" s="321" t="s">
        <v>190</v>
      </c>
      <c r="D39" s="778"/>
      <c r="E39" s="778"/>
      <c r="F39" s="778"/>
      <c r="G39" s="778"/>
      <c r="H39" s="778"/>
      <c r="I39" s="319"/>
      <c r="K39" s="794" t="s">
        <v>27</v>
      </c>
      <c r="L39" s="794"/>
      <c r="M39" s="794"/>
      <c r="N39" s="211"/>
      <c r="O39" s="212"/>
      <c r="P39" s="213"/>
      <c r="Q39" s="308"/>
      <c r="R39" s="348"/>
    </row>
    <row r="40" spans="1:18" s="331" customFormat="1" x14ac:dyDescent="0.25">
      <c r="A40" s="321"/>
      <c r="B40" s="209" t="s">
        <v>14</v>
      </c>
      <c r="D40" s="154"/>
      <c r="E40" s="154"/>
      <c r="F40" s="154"/>
      <c r="G40" s="154"/>
      <c r="H40" s="154"/>
      <c r="I40" s="154"/>
      <c r="K40" s="154"/>
      <c r="L40" s="154"/>
      <c r="M40" s="154"/>
      <c r="N40" s="154"/>
      <c r="O40" s="154"/>
      <c r="P40" s="154"/>
      <c r="Q40" s="308"/>
      <c r="R40" s="311" t="e">
        <f>+R42/R41</f>
        <v>#DIV/0!</v>
      </c>
    </row>
    <row r="41" spans="1:18" s="331" customFormat="1" x14ac:dyDescent="0.25">
      <c r="A41" s="321"/>
      <c r="B41" s="209" t="s">
        <v>135</v>
      </c>
      <c r="D41" s="157"/>
      <c r="E41" s="157"/>
      <c r="F41" s="157"/>
      <c r="G41" s="157"/>
      <c r="H41" s="157"/>
      <c r="I41" s="157"/>
      <c r="K41" s="157"/>
      <c r="L41" s="157"/>
      <c r="M41" s="157"/>
      <c r="N41" s="157"/>
      <c r="O41" s="157"/>
      <c r="P41" s="157"/>
      <c r="Q41" s="308"/>
      <c r="R41" s="310">
        <f>SUM(D41:Q41)</f>
        <v>0</v>
      </c>
    </row>
    <row r="42" spans="1:18" s="331" customFormat="1" x14ac:dyDescent="0.25">
      <c r="A42" s="321"/>
      <c r="B42" s="209" t="s">
        <v>13</v>
      </c>
      <c r="D42" s="313">
        <f>+D40*D41</f>
        <v>0</v>
      </c>
      <c r="E42" s="313">
        <f t="shared" ref="E42:P42" si="20">+E40*E41</f>
        <v>0</v>
      </c>
      <c r="F42" s="313">
        <f t="shared" si="20"/>
        <v>0</v>
      </c>
      <c r="G42" s="313">
        <f t="shared" si="20"/>
        <v>0</v>
      </c>
      <c r="H42" s="313">
        <f t="shared" si="20"/>
        <v>0</v>
      </c>
      <c r="I42" s="313">
        <f>+I40*I41</f>
        <v>0</v>
      </c>
      <c r="K42" s="313">
        <f t="shared" si="20"/>
        <v>0</v>
      </c>
      <c r="L42" s="313">
        <f t="shared" si="20"/>
        <v>0</v>
      </c>
      <c r="M42" s="313">
        <f t="shared" si="20"/>
        <v>0</v>
      </c>
      <c r="N42" s="313">
        <f t="shared" si="20"/>
        <v>0</v>
      </c>
      <c r="O42" s="313">
        <f t="shared" si="20"/>
        <v>0</v>
      </c>
      <c r="P42" s="313">
        <f t="shared" si="20"/>
        <v>0</v>
      </c>
      <c r="Q42" s="308"/>
      <c r="R42" s="313">
        <f>SUM(D42:Q42)</f>
        <v>0</v>
      </c>
    </row>
    <row r="43" spans="1:18" s="331" customFormat="1" x14ac:dyDescent="0.25">
      <c r="A43" s="812" t="s">
        <v>232</v>
      </c>
      <c r="B43" s="802"/>
      <c r="C43" s="308"/>
      <c r="D43" s="332"/>
      <c r="E43" s="333"/>
      <c r="F43" s="333"/>
      <c r="G43" s="333"/>
      <c r="H43" s="333"/>
      <c r="I43" s="334"/>
      <c r="K43" s="332"/>
      <c r="L43" s="333"/>
      <c r="M43" s="333"/>
      <c r="N43" s="349"/>
      <c r="O43" s="349"/>
      <c r="P43" s="350"/>
      <c r="Q43" s="308"/>
      <c r="R43" s="335"/>
    </row>
    <row r="44" spans="1:18" s="331" customFormat="1" ht="15.6" x14ac:dyDescent="0.25">
      <c r="A44" s="321"/>
      <c r="B44" s="321" t="s">
        <v>190</v>
      </c>
      <c r="D44" s="762"/>
      <c r="E44" s="762"/>
      <c r="F44" s="762"/>
      <c r="G44" s="762"/>
      <c r="H44" s="762"/>
      <c r="I44" s="320"/>
      <c r="K44" s="796" t="s">
        <v>27</v>
      </c>
      <c r="L44" s="796"/>
      <c r="M44" s="797"/>
      <c r="N44" s="211"/>
      <c r="O44" s="212"/>
      <c r="P44" s="213"/>
      <c r="Q44" s="308"/>
      <c r="R44" s="351"/>
    </row>
    <row r="45" spans="1:18" s="331" customFormat="1" x14ac:dyDescent="0.25">
      <c r="A45" s="321"/>
      <c r="B45" s="209" t="s">
        <v>14</v>
      </c>
      <c r="D45" s="154"/>
      <c r="E45" s="154"/>
      <c r="F45" s="154"/>
      <c r="G45" s="154"/>
      <c r="H45" s="154"/>
      <c r="I45" s="154"/>
      <c r="K45" s="154"/>
      <c r="L45" s="154"/>
      <c r="M45" s="154"/>
      <c r="N45" s="160"/>
      <c r="O45" s="160"/>
      <c r="P45" s="160"/>
      <c r="Q45" s="308"/>
      <c r="R45" s="311" t="e">
        <f>+R47/R46</f>
        <v>#DIV/0!</v>
      </c>
    </row>
    <row r="46" spans="1:18" s="331" customFormat="1" x14ac:dyDescent="0.25">
      <c r="A46" s="321"/>
      <c r="B46" s="209" t="s">
        <v>135</v>
      </c>
      <c r="D46" s="157"/>
      <c r="E46" s="157"/>
      <c r="F46" s="157"/>
      <c r="G46" s="157"/>
      <c r="H46" s="157"/>
      <c r="I46" s="157"/>
      <c r="K46" s="157"/>
      <c r="L46" s="157"/>
      <c r="M46" s="157"/>
      <c r="N46" s="157"/>
      <c r="O46" s="157"/>
      <c r="P46" s="157"/>
      <c r="Q46" s="308"/>
      <c r="R46" s="310">
        <f>SUM(D46:Q46)</f>
        <v>0</v>
      </c>
    </row>
    <row r="47" spans="1:18" s="331" customFormat="1" x14ac:dyDescent="0.25">
      <c r="A47" s="321"/>
      <c r="B47" s="209" t="s">
        <v>13</v>
      </c>
      <c r="D47" s="313">
        <f>+D45*D46</f>
        <v>0</v>
      </c>
      <c r="E47" s="313">
        <f t="shared" ref="E47:P47" si="21">+E45*E46</f>
        <v>0</v>
      </c>
      <c r="F47" s="313">
        <f t="shared" si="21"/>
        <v>0</v>
      </c>
      <c r="G47" s="313">
        <f t="shared" si="21"/>
        <v>0</v>
      </c>
      <c r="H47" s="313">
        <f t="shared" si="21"/>
        <v>0</v>
      </c>
      <c r="I47" s="313">
        <f>+I45*I46</f>
        <v>0</v>
      </c>
      <c r="K47" s="313">
        <f t="shared" si="21"/>
        <v>0</v>
      </c>
      <c r="L47" s="313">
        <f t="shared" si="21"/>
        <v>0</v>
      </c>
      <c r="M47" s="313">
        <f t="shared" si="21"/>
        <v>0</v>
      </c>
      <c r="N47" s="313">
        <f t="shared" si="21"/>
        <v>0</v>
      </c>
      <c r="O47" s="313">
        <f t="shared" si="21"/>
        <v>0</v>
      </c>
      <c r="P47" s="313">
        <f t="shared" si="21"/>
        <v>0</v>
      </c>
      <c r="Q47" s="308"/>
      <c r="R47" s="313">
        <f>SUM(D47:Q47)</f>
        <v>0</v>
      </c>
    </row>
    <row r="48" spans="1:18" s="331" customFormat="1" x14ac:dyDescent="0.25">
      <c r="A48" s="812" t="s">
        <v>233</v>
      </c>
      <c r="B48" s="802"/>
      <c r="C48" s="308"/>
      <c r="D48" s="332"/>
      <c r="E48" s="333"/>
      <c r="F48" s="333"/>
      <c r="G48" s="333"/>
      <c r="H48" s="333"/>
      <c r="I48" s="334"/>
      <c r="K48" s="332"/>
      <c r="L48" s="333"/>
      <c r="M48" s="333"/>
      <c r="N48" s="349"/>
      <c r="O48" s="349"/>
      <c r="P48" s="350"/>
      <c r="Q48" s="308"/>
      <c r="R48" s="335"/>
    </row>
    <row r="49" spans="1:18" s="331" customFormat="1" ht="15.6" x14ac:dyDescent="0.25">
      <c r="A49" s="321"/>
      <c r="B49" s="321" t="s">
        <v>190</v>
      </c>
      <c r="D49" s="762"/>
      <c r="E49" s="762"/>
      <c r="F49" s="762"/>
      <c r="G49" s="762"/>
      <c r="H49" s="762"/>
      <c r="I49" s="320"/>
      <c r="K49" s="796" t="s">
        <v>27</v>
      </c>
      <c r="L49" s="796"/>
      <c r="M49" s="797"/>
      <c r="N49" s="211"/>
      <c r="O49" s="212"/>
      <c r="P49" s="213"/>
      <c r="Q49" s="308"/>
      <c r="R49" s="351"/>
    </row>
    <row r="50" spans="1:18" s="331" customFormat="1" x14ac:dyDescent="0.25">
      <c r="A50" s="321"/>
      <c r="B50" s="209" t="s">
        <v>14</v>
      </c>
      <c r="D50" s="154"/>
      <c r="E50" s="154"/>
      <c r="F50" s="154"/>
      <c r="G50" s="154"/>
      <c r="H50" s="154"/>
      <c r="I50" s="154"/>
      <c r="K50" s="154"/>
      <c r="L50" s="154"/>
      <c r="M50" s="154"/>
      <c r="N50" s="160"/>
      <c r="O50" s="160"/>
      <c r="P50" s="160"/>
      <c r="Q50" s="308"/>
      <c r="R50" s="311" t="e">
        <f>+R52/R51</f>
        <v>#DIV/0!</v>
      </c>
    </row>
    <row r="51" spans="1:18" s="331" customFormat="1" x14ac:dyDescent="0.25">
      <c r="A51" s="321"/>
      <c r="B51" s="209" t="s">
        <v>135</v>
      </c>
      <c r="D51" s="157"/>
      <c r="E51" s="157"/>
      <c r="F51" s="157"/>
      <c r="G51" s="157"/>
      <c r="H51" s="157"/>
      <c r="I51" s="157"/>
      <c r="K51" s="157"/>
      <c r="L51" s="157"/>
      <c r="M51" s="157"/>
      <c r="N51" s="157"/>
      <c r="O51" s="157"/>
      <c r="P51" s="157"/>
      <c r="Q51" s="308"/>
      <c r="R51" s="310">
        <f>SUM(D51:Q51)</f>
        <v>0</v>
      </c>
    </row>
    <row r="52" spans="1:18" s="331" customFormat="1" x14ac:dyDescent="0.25">
      <c r="A52" s="321"/>
      <c r="B52" s="209" t="s">
        <v>13</v>
      </c>
      <c r="D52" s="313">
        <f>+D50*D51</f>
        <v>0</v>
      </c>
      <c r="E52" s="313">
        <f t="shared" ref="E52:P52" si="22">+E50*E51</f>
        <v>0</v>
      </c>
      <c r="F52" s="313">
        <f t="shared" si="22"/>
        <v>0</v>
      </c>
      <c r="G52" s="313">
        <f t="shared" si="22"/>
        <v>0</v>
      </c>
      <c r="H52" s="313">
        <f t="shared" si="22"/>
        <v>0</v>
      </c>
      <c r="I52" s="313">
        <f>+I50*I51</f>
        <v>0</v>
      </c>
      <c r="K52" s="313">
        <f t="shared" si="22"/>
        <v>0</v>
      </c>
      <c r="L52" s="313">
        <f t="shared" si="22"/>
        <v>0</v>
      </c>
      <c r="M52" s="313">
        <f t="shared" si="22"/>
        <v>0</v>
      </c>
      <c r="N52" s="313">
        <f t="shared" si="22"/>
        <v>0</v>
      </c>
      <c r="O52" s="313">
        <f t="shared" si="22"/>
        <v>0</v>
      </c>
      <c r="P52" s="313">
        <f t="shared" si="22"/>
        <v>0</v>
      </c>
      <c r="Q52" s="308"/>
      <c r="R52" s="313">
        <f>SUM(D52:Q52)</f>
        <v>0</v>
      </c>
    </row>
    <row r="53" spans="1:18" s="331" customFormat="1" x14ac:dyDescent="0.25">
      <c r="A53" s="812" t="s">
        <v>234</v>
      </c>
      <c r="B53" s="802"/>
      <c r="C53" s="308"/>
      <c r="D53" s="332"/>
      <c r="E53" s="333"/>
      <c r="F53" s="333"/>
      <c r="G53" s="333"/>
      <c r="H53" s="333"/>
      <c r="I53" s="334"/>
      <c r="K53" s="332"/>
      <c r="L53" s="333"/>
      <c r="M53" s="333"/>
      <c r="N53" s="349"/>
      <c r="O53" s="349"/>
      <c r="P53" s="350"/>
      <c r="Q53" s="308"/>
      <c r="R53" s="335"/>
    </row>
    <row r="54" spans="1:18" s="331" customFormat="1" ht="15.6" x14ac:dyDescent="0.25">
      <c r="A54" s="321"/>
      <c r="B54" s="321" t="s">
        <v>190</v>
      </c>
      <c r="C54" s="308"/>
      <c r="D54" s="762"/>
      <c r="E54" s="762"/>
      <c r="F54" s="762"/>
      <c r="G54" s="762"/>
      <c r="H54" s="762"/>
      <c r="I54" s="320"/>
      <c r="K54" s="796" t="s">
        <v>27</v>
      </c>
      <c r="L54" s="796"/>
      <c r="M54" s="797"/>
      <c r="N54" s="211"/>
      <c r="O54" s="212"/>
      <c r="P54" s="213"/>
      <c r="Q54" s="308"/>
      <c r="R54" s="351"/>
    </row>
    <row r="55" spans="1:18" s="331" customFormat="1" x14ac:dyDescent="0.25">
      <c r="A55" s="321"/>
      <c r="B55" s="209" t="s">
        <v>14</v>
      </c>
      <c r="C55" s="308"/>
      <c r="D55" s="154"/>
      <c r="E55" s="154"/>
      <c r="F55" s="154"/>
      <c r="G55" s="154"/>
      <c r="H55" s="154"/>
      <c r="I55" s="154"/>
      <c r="K55" s="154"/>
      <c r="L55" s="154"/>
      <c r="M55" s="154"/>
      <c r="N55" s="160"/>
      <c r="O55" s="160"/>
      <c r="P55" s="160"/>
      <c r="Q55" s="308"/>
      <c r="R55" s="311" t="e">
        <f>+R57/R56</f>
        <v>#DIV/0!</v>
      </c>
    </row>
    <row r="56" spans="1:18" s="331" customFormat="1" x14ac:dyDescent="0.25">
      <c r="A56" s="321"/>
      <c r="B56" s="209" t="s">
        <v>135</v>
      </c>
      <c r="C56" s="308"/>
      <c r="D56" s="157"/>
      <c r="E56" s="157"/>
      <c r="F56" s="157"/>
      <c r="G56" s="157"/>
      <c r="H56" s="157"/>
      <c r="I56" s="157"/>
      <c r="K56" s="157"/>
      <c r="L56" s="157"/>
      <c r="M56" s="157"/>
      <c r="N56" s="157"/>
      <c r="O56" s="157"/>
      <c r="P56" s="157"/>
      <c r="Q56" s="308"/>
      <c r="R56" s="310">
        <f>SUM(D56:Q56)</f>
        <v>0</v>
      </c>
    </row>
    <row r="57" spans="1:18" s="331" customFormat="1" x14ac:dyDescent="0.25">
      <c r="A57" s="321"/>
      <c r="B57" s="209" t="s">
        <v>13</v>
      </c>
      <c r="C57" s="308"/>
      <c r="D57" s="313">
        <f>+D55*D56</f>
        <v>0</v>
      </c>
      <c r="E57" s="313">
        <f t="shared" ref="E57:P57" si="23">+E55*E56</f>
        <v>0</v>
      </c>
      <c r="F57" s="313">
        <f t="shared" si="23"/>
        <v>0</v>
      </c>
      <c r="G57" s="313">
        <f t="shared" si="23"/>
        <v>0</v>
      </c>
      <c r="H57" s="313">
        <f t="shared" si="23"/>
        <v>0</v>
      </c>
      <c r="I57" s="313">
        <f>+I55*I56</f>
        <v>0</v>
      </c>
      <c r="K57" s="313">
        <f t="shared" si="23"/>
        <v>0</v>
      </c>
      <c r="L57" s="313">
        <f t="shared" si="23"/>
        <v>0</v>
      </c>
      <c r="M57" s="313">
        <f t="shared" si="23"/>
        <v>0</v>
      </c>
      <c r="N57" s="313">
        <f t="shared" si="23"/>
        <v>0</v>
      </c>
      <c r="O57" s="313">
        <f t="shared" si="23"/>
        <v>0</v>
      </c>
      <c r="P57" s="313">
        <f t="shared" si="23"/>
        <v>0</v>
      </c>
      <c r="Q57" s="308"/>
      <c r="R57" s="313">
        <f>SUM(D57:Q57)</f>
        <v>0</v>
      </c>
    </row>
    <row r="58" spans="1:18" s="331" customFormat="1" x14ac:dyDescent="0.25">
      <c r="A58" s="812" t="s">
        <v>235</v>
      </c>
      <c r="B58" s="802"/>
      <c r="C58" s="308"/>
      <c r="D58" s="332"/>
      <c r="E58" s="333"/>
      <c r="F58" s="333"/>
      <c r="G58" s="333"/>
      <c r="H58" s="333"/>
      <c r="I58" s="334"/>
      <c r="K58" s="332"/>
      <c r="L58" s="333"/>
      <c r="M58" s="333"/>
      <c r="N58" s="349"/>
      <c r="O58" s="349"/>
      <c r="P58" s="350"/>
      <c r="Q58" s="308"/>
      <c r="R58" s="335"/>
    </row>
    <row r="59" spans="1:18" s="331" customFormat="1" ht="15.6" x14ac:dyDescent="0.25">
      <c r="A59" s="321"/>
      <c r="B59" s="321" t="s">
        <v>190</v>
      </c>
      <c r="D59" s="762"/>
      <c r="E59" s="762"/>
      <c r="F59" s="762"/>
      <c r="G59" s="762"/>
      <c r="H59" s="762"/>
      <c r="I59" s="320"/>
      <c r="K59" s="796" t="s">
        <v>27</v>
      </c>
      <c r="L59" s="796"/>
      <c r="M59" s="797"/>
      <c r="N59" s="211"/>
      <c r="O59" s="212"/>
      <c r="P59" s="213"/>
      <c r="Q59" s="308"/>
      <c r="R59" s="351"/>
    </row>
    <row r="60" spans="1:18" s="331" customFormat="1" x14ac:dyDescent="0.25">
      <c r="A60" s="321"/>
      <c r="B60" s="209" t="s">
        <v>14</v>
      </c>
      <c r="D60" s="154"/>
      <c r="E60" s="154"/>
      <c r="F60" s="154"/>
      <c r="G60" s="154"/>
      <c r="H60" s="154"/>
      <c r="I60" s="154"/>
      <c r="K60" s="154"/>
      <c r="L60" s="154"/>
      <c r="M60" s="154"/>
      <c r="N60" s="160"/>
      <c r="O60" s="160"/>
      <c r="P60" s="160"/>
      <c r="Q60" s="308"/>
      <c r="R60" s="311" t="e">
        <f>+R62/R61</f>
        <v>#DIV/0!</v>
      </c>
    </row>
    <row r="61" spans="1:18" s="331" customFormat="1" x14ac:dyDescent="0.25">
      <c r="A61" s="321"/>
      <c r="B61" s="209" t="s">
        <v>135</v>
      </c>
      <c r="D61" s="157"/>
      <c r="E61" s="157"/>
      <c r="F61" s="157"/>
      <c r="G61" s="157"/>
      <c r="H61" s="157"/>
      <c r="I61" s="157"/>
      <c r="K61" s="157"/>
      <c r="L61" s="157"/>
      <c r="M61" s="157"/>
      <c r="N61" s="157"/>
      <c r="O61" s="157"/>
      <c r="P61" s="157"/>
      <c r="Q61" s="308"/>
      <c r="R61" s="310">
        <f>SUM(D61:Q61)</f>
        <v>0</v>
      </c>
    </row>
    <row r="62" spans="1:18" s="331" customFormat="1" x14ac:dyDescent="0.25">
      <c r="A62" s="321"/>
      <c r="B62" s="209" t="s">
        <v>13</v>
      </c>
      <c r="D62" s="313">
        <f>+D60*D61</f>
        <v>0</v>
      </c>
      <c r="E62" s="313">
        <f t="shared" ref="E62:P62" si="24">+E60*E61</f>
        <v>0</v>
      </c>
      <c r="F62" s="313">
        <f t="shared" si="24"/>
        <v>0</v>
      </c>
      <c r="G62" s="313">
        <f t="shared" si="24"/>
        <v>0</v>
      </c>
      <c r="H62" s="313">
        <f t="shared" si="24"/>
        <v>0</v>
      </c>
      <c r="I62" s="313">
        <f>+I60*I61</f>
        <v>0</v>
      </c>
      <c r="K62" s="313">
        <f t="shared" si="24"/>
        <v>0</v>
      </c>
      <c r="L62" s="313">
        <f t="shared" si="24"/>
        <v>0</v>
      </c>
      <c r="M62" s="313">
        <f t="shared" si="24"/>
        <v>0</v>
      </c>
      <c r="N62" s="313">
        <f t="shared" si="24"/>
        <v>0</v>
      </c>
      <c r="O62" s="313">
        <f t="shared" si="24"/>
        <v>0</v>
      </c>
      <c r="P62" s="313">
        <f t="shared" si="24"/>
        <v>0</v>
      </c>
      <c r="Q62" s="308"/>
      <c r="R62" s="313">
        <f>SUM(D62:Q62)</f>
        <v>0</v>
      </c>
    </row>
    <row r="63" spans="1:18" s="331" customFormat="1" x14ac:dyDescent="0.25">
      <c r="A63" s="220" t="s">
        <v>186</v>
      </c>
      <c r="B63" s="308"/>
      <c r="C63" s="308"/>
      <c r="D63" s="352"/>
      <c r="E63" s="352"/>
      <c r="F63" s="352"/>
      <c r="G63" s="352"/>
      <c r="H63" s="352"/>
      <c r="I63" s="352"/>
      <c r="J63" s="353"/>
      <c r="K63" s="352"/>
      <c r="L63" s="352"/>
      <c r="M63" s="352"/>
      <c r="N63" s="352"/>
      <c r="O63" s="352"/>
      <c r="P63" s="352"/>
      <c r="Q63" s="354"/>
      <c r="R63" s="352"/>
    </row>
    <row r="64" spans="1:18" s="331" customFormat="1" hidden="1" x14ac:dyDescent="0.25">
      <c r="A64" s="812" t="s">
        <v>236</v>
      </c>
      <c r="B64" s="802"/>
      <c r="C64" s="308"/>
      <c r="D64" s="355"/>
      <c r="E64" s="356"/>
      <c r="F64" s="356"/>
      <c r="G64" s="356"/>
      <c r="H64" s="356"/>
      <c r="I64" s="357"/>
      <c r="K64" s="355"/>
      <c r="L64" s="356"/>
      <c r="M64" s="356"/>
      <c r="N64" s="358"/>
      <c r="O64" s="358"/>
      <c r="P64" s="359"/>
      <c r="Q64" s="308"/>
      <c r="R64" s="360"/>
    </row>
    <row r="65" spans="1:18" s="331" customFormat="1" ht="15.6" hidden="1" x14ac:dyDescent="0.25">
      <c r="A65" s="321"/>
      <c r="B65" s="321" t="s">
        <v>190</v>
      </c>
      <c r="C65" s="308"/>
      <c r="D65" s="762"/>
      <c r="E65" s="762"/>
      <c r="F65" s="762"/>
      <c r="G65" s="762"/>
      <c r="H65" s="762"/>
      <c r="I65" s="320"/>
      <c r="K65" s="796" t="s">
        <v>27</v>
      </c>
      <c r="L65" s="796"/>
      <c r="M65" s="797"/>
      <c r="N65" s="211"/>
      <c r="O65" s="212"/>
      <c r="P65" s="213"/>
      <c r="Q65" s="308"/>
      <c r="R65" s="351"/>
    </row>
    <row r="66" spans="1:18" s="331" customFormat="1" hidden="1" x14ac:dyDescent="0.25">
      <c r="A66" s="321"/>
      <c r="B66" s="209" t="s">
        <v>14</v>
      </c>
      <c r="C66" s="308"/>
      <c r="D66" s="154"/>
      <c r="E66" s="154"/>
      <c r="F66" s="154"/>
      <c r="G66" s="154"/>
      <c r="H66" s="154"/>
      <c r="I66" s="154"/>
      <c r="K66" s="154"/>
      <c r="L66" s="154"/>
      <c r="M66" s="154"/>
      <c r="N66" s="160"/>
      <c r="O66" s="160"/>
      <c r="P66" s="160"/>
      <c r="Q66" s="308"/>
      <c r="R66" s="311" t="e">
        <f>+R68/R67</f>
        <v>#DIV/0!</v>
      </c>
    </row>
    <row r="67" spans="1:18" s="331" customFormat="1" hidden="1" x14ac:dyDescent="0.25">
      <c r="A67" s="321"/>
      <c r="B67" s="209" t="s">
        <v>135</v>
      </c>
      <c r="C67" s="308"/>
      <c r="D67" s="157"/>
      <c r="E67" s="157"/>
      <c r="F67" s="157"/>
      <c r="G67" s="157"/>
      <c r="H67" s="157"/>
      <c r="I67" s="157"/>
      <c r="K67" s="157"/>
      <c r="L67" s="157"/>
      <c r="M67" s="157"/>
      <c r="N67" s="157"/>
      <c r="O67" s="157"/>
      <c r="P67" s="157"/>
      <c r="Q67" s="308"/>
      <c r="R67" s="310">
        <f>SUM(D67:Q67)</f>
        <v>0</v>
      </c>
    </row>
    <row r="68" spans="1:18" s="331" customFormat="1" hidden="1" x14ac:dyDescent="0.25">
      <c r="A68" s="321"/>
      <c r="B68" s="209" t="s">
        <v>13</v>
      </c>
      <c r="C68" s="308"/>
      <c r="D68" s="313">
        <f>+D66*D67</f>
        <v>0</v>
      </c>
      <c r="E68" s="313">
        <f t="shared" ref="E68:P68" si="25">+E66*E67</f>
        <v>0</v>
      </c>
      <c r="F68" s="313">
        <f t="shared" si="25"/>
        <v>0</v>
      </c>
      <c r="G68" s="313">
        <f t="shared" si="25"/>
        <v>0</v>
      </c>
      <c r="H68" s="313">
        <f t="shared" si="25"/>
        <v>0</v>
      </c>
      <c r="I68" s="313">
        <f>+I66*I67</f>
        <v>0</v>
      </c>
      <c r="K68" s="313">
        <f t="shared" si="25"/>
        <v>0</v>
      </c>
      <c r="L68" s="313">
        <f t="shared" si="25"/>
        <v>0</v>
      </c>
      <c r="M68" s="313">
        <f t="shared" si="25"/>
        <v>0</v>
      </c>
      <c r="N68" s="313">
        <f t="shared" si="25"/>
        <v>0</v>
      </c>
      <c r="O68" s="313">
        <f t="shared" si="25"/>
        <v>0</v>
      </c>
      <c r="P68" s="313">
        <f t="shared" si="25"/>
        <v>0</v>
      </c>
      <c r="Q68" s="308"/>
      <c r="R68" s="313">
        <f>SUM(D68:Q68)</f>
        <v>0</v>
      </c>
    </row>
    <row r="69" spans="1:18" s="331" customFormat="1" hidden="1" x14ac:dyDescent="0.25">
      <c r="A69" s="812" t="s">
        <v>237</v>
      </c>
      <c r="B69" s="802"/>
      <c r="C69" s="308"/>
      <c r="D69" s="332"/>
      <c r="E69" s="333"/>
      <c r="F69" s="333"/>
      <c r="G69" s="333"/>
      <c r="H69" s="333"/>
      <c r="I69" s="334"/>
      <c r="K69" s="332"/>
      <c r="L69" s="333"/>
      <c r="M69" s="333"/>
      <c r="N69" s="349"/>
      <c r="O69" s="349"/>
      <c r="P69" s="350"/>
      <c r="Q69" s="308"/>
      <c r="R69" s="335"/>
    </row>
    <row r="70" spans="1:18" s="331" customFormat="1" ht="15.6" hidden="1" x14ac:dyDescent="0.25">
      <c r="A70" s="321"/>
      <c r="B70" s="321" t="s">
        <v>190</v>
      </c>
      <c r="C70" s="308"/>
      <c r="D70" s="762"/>
      <c r="E70" s="762"/>
      <c r="F70" s="762"/>
      <c r="G70" s="762"/>
      <c r="H70" s="762"/>
      <c r="I70" s="320"/>
      <c r="K70" s="796" t="s">
        <v>27</v>
      </c>
      <c r="L70" s="796"/>
      <c r="M70" s="797"/>
      <c r="N70" s="211"/>
      <c r="O70" s="212"/>
      <c r="P70" s="213"/>
      <c r="Q70" s="308"/>
      <c r="R70" s="351"/>
    </row>
    <row r="71" spans="1:18" s="331" customFormat="1" hidden="1" x14ac:dyDescent="0.25">
      <c r="A71" s="321"/>
      <c r="B71" s="209" t="s">
        <v>14</v>
      </c>
      <c r="C71" s="308"/>
      <c r="D71" s="154"/>
      <c r="E71" s="154"/>
      <c r="F71" s="154"/>
      <c r="G71" s="154"/>
      <c r="H71" s="154"/>
      <c r="I71" s="154"/>
      <c r="K71" s="154"/>
      <c r="L71" s="154"/>
      <c r="M71" s="154"/>
      <c r="N71" s="160"/>
      <c r="O71" s="160"/>
      <c r="P71" s="160"/>
      <c r="Q71" s="308"/>
      <c r="R71" s="311" t="e">
        <f>+R73/R72</f>
        <v>#DIV/0!</v>
      </c>
    </row>
    <row r="72" spans="1:18" s="331" customFormat="1" hidden="1" x14ac:dyDescent="0.25">
      <c r="A72" s="321"/>
      <c r="B72" s="209" t="s">
        <v>135</v>
      </c>
      <c r="C72" s="308"/>
      <c r="D72" s="157"/>
      <c r="E72" s="157"/>
      <c r="F72" s="157"/>
      <c r="G72" s="157"/>
      <c r="H72" s="157"/>
      <c r="I72" s="157"/>
      <c r="K72" s="157"/>
      <c r="L72" s="157"/>
      <c r="M72" s="157"/>
      <c r="N72" s="157"/>
      <c r="O72" s="157"/>
      <c r="P72" s="157"/>
      <c r="Q72" s="308"/>
      <c r="R72" s="310">
        <f>SUM(D72:Q72)</f>
        <v>0</v>
      </c>
    </row>
    <row r="73" spans="1:18" s="331" customFormat="1" hidden="1" x14ac:dyDescent="0.25">
      <c r="A73" s="321"/>
      <c r="B73" s="209" t="s">
        <v>13</v>
      </c>
      <c r="C73" s="308"/>
      <c r="D73" s="313">
        <f>+D71*D72</f>
        <v>0</v>
      </c>
      <c r="E73" s="313">
        <f t="shared" ref="E73:P73" si="26">+E71*E72</f>
        <v>0</v>
      </c>
      <c r="F73" s="313">
        <f t="shared" si="26"/>
        <v>0</v>
      </c>
      <c r="G73" s="313">
        <f t="shared" si="26"/>
        <v>0</v>
      </c>
      <c r="H73" s="313">
        <f t="shared" si="26"/>
        <v>0</v>
      </c>
      <c r="I73" s="313">
        <f>+I71*I72</f>
        <v>0</v>
      </c>
      <c r="K73" s="313">
        <f t="shared" si="26"/>
        <v>0</v>
      </c>
      <c r="L73" s="313">
        <f t="shared" si="26"/>
        <v>0</v>
      </c>
      <c r="M73" s="313">
        <f t="shared" si="26"/>
        <v>0</v>
      </c>
      <c r="N73" s="313">
        <f t="shared" si="26"/>
        <v>0</v>
      </c>
      <c r="O73" s="313">
        <f t="shared" si="26"/>
        <v>0</v>
      </c>
      <c r="P73" s="313">
        <f t="shared" si="26"/>
        <v>0</v>
      </c>
      <c r="Q73" s="308"/>
      <c r="R73" s="313">
        <f>SUM(D73:Q73)</f>
        <v>0</v>
      </c>
    </row>
    <row r="74" spans="1:18" s="331" customFormat="1" hidden="1" x14ac:dyDescent="0.25">
      <c r="A74" s="812" t="s">
        <v>238</v>
      </c>
      <c r="B74" s="802"/>
      <c r="C74" s="308"/>
      <c r="D74" s="332"/>
      <c r="E74" s="333"/>
      <c r="F74" s="333"/>
      <c r="G74" s="333"/>
      <c r="H74" s="333"/>
      <c r="I74" s="334"/>
      <c r="K74" s="332"/>
      <c r="L74" s="333"/>
      <c r="M74" s="333"/>
      <c r="N74" s="349"/>
      <c r="O74" s="349"/>
      <c r="P74" s="350"/>
      <c r="Q74" s="308"/>
      <c r="R74" s="335"/>
    </row>
    <row r="75" spans="1:18" s="331" customFormat="1" ht="15.6" hidden="1" x14ac:dyDescent="0.25">
      <c r="A75" s="321"/>
      <c r="B75" s="321" t="s">
        <v>190</v>
      </c>
      <c r="C75" s="308"/>
      <c r="D75" s="762"/>
      <c r="E75" s="762"/>
      <c r="F75" s="762"/>
      <c r="G75" s="762"/>
      <c r="H75" s="762"/>
      <c r="I75" s="320"/>
      <c r="K75" s="796" t="s">
        <v>27</v>
      </c>
      <c r="L75" s="796"/>
      <c r="M75" s="797"/>
      <c r="N75" s="211"/>
      <c r="O75" s="212"/>
      <c r="P75" s="213"/>
      <c r="Q75" s="308"/>
      <c r="R75" s="351"/>
    </row>
    <row r="76" spans="1:18" s="331" customFormat="1" hidden="1" x14ac:dyDescent="0.25">
      <c r="A76" s="321"/>
      <c r="B76" s="209" t="s">
        <v>14</v>
      </c>
      <c r="C76" s="308"/>
      <c r="D76" s="154"/>
      <c r="E76" s="154"/>
      <c r="F76" s="154"/>
      <c r="G76" s="154"/>
      <c r="H76" s="154"/>
      <c r="I76" s="154"/>
      <c r="K76" s="154"/>
      <c r="L76" s="154"/>
      <c r="M76" s="154"/>
      <c r="N76" s="160"/>
      <c r="O76" s="160"/>
      <c r="P76" s="160"/>
      <c r="Q76" s="308"/>
      <c r="R76" s="311" t="e">
        <f>+R78/R77</f>
        <v>#DIV/0!</v>
      </c>
    </row>
    <row r="77" spans="1:18" s="331" customFormat="1" hidden="1" x14ac:dyDescent="0.25">
      <c r="A77" s="321"/>
      <c r="B77" s="209" t="s">
        <v>135</v>
      </c>
      <c r="C77" s="308"/>
      <c r="D77" s="157"/>
      <c r="E77" s="157"/>
      <c r="F77" s="157"/>
      <c r="G77" s="157"/>
      <c r="H77" s="157"/>
      <c r="I77" s="157"/>
      <c r="K77" s="157"/>
      <c r="L77" s="157"/>
      <c r="M77" s="157"/>
      <c r="N77" s="157"/>
      <c r="O77" s="157"/>
      <c r="P77" s="157"/>
      <c r="Q77" s="308"/>
      <c r="R77" s="310">
        <f>SUM(D77:Q77)</f>
        <v>0</v>
      </c>
    </row>
    <row r="78" spans="1:18" s="331" customFormat="1" hidden="1" x14ac:dyDescent="0.25">
      <c r="A78" s="321"/>
      <c r="B78" s="209" t="s">
        <v>13</v>
      </c>
      <c r="C78" s="308"/>
      <c r="D78" s="313">
        <f>+D76*D77</f>
        <v>0</v>
      </c>
      <c r="E78" s="313">
        <f t="shared" ref="E78:P78" si="27">+E76*E77</f>
        <v>0</v>
      </c>
      <c r="F78" s="313">
        <f t="shared" si="27"/>
        <v>0</v>
      </c>
      <c r="G78" s="313">
        <f t="shared" si="27"/>
        <v>0</v>
      </c>
      <c r="H78" s="313">
        <f t="shared" si="27"/>
        <v>0</v>
      </c>
      <c r="I78" s="313">
        <f>+I76*I77</f>
        <v>0</v>
      </c>
      <c r="K78" s="313">
        <f t="shared" si="27"/>
        <v>0</v>
      </c>
      <c r="L78" s="313">
        <f t="shared" si="27"/>
        <v>0</v>
      </c>
      <c r="M78" s="313">
        <f t="shared" si="27"/>
        <v>0</v>
      </c>
      <c r="N78" s="313">
        <f t="shared" si="27"/>
        <v>0</v>
      </c>
      <c r="O78" s="313">
        <f t="shared" si="27"/>
        <v>0</v>
      </c>
      <c r="P78" s="313">
        <f t="shared" si="27"/>
        <v>0</v>
      </c>
      <c r="Q78" s="308"/>
      <c r="R78" s="313">
        <f>SUM(D78:Q78)</f>
        <v>0</v>
      </c>
    </row>
    <row r="79" spans="1:18" s="331" customFormat="1" hidden="1" x14ac:dyDescent="0.25">
      <c r="A79" s="812" t="s">
        <v>239</v>
      </c>
      <c r="B79" s="802"/>
      <c r="C79" s="308"/>
      <c r="D79" s="332"/>
      <c r="E79" s="333"/>
      <c r="F79" s="333"/>
      <c r="G79" s="333"/>
      <c r="H79" s="333"/>
      <c r="I79" s="334"/>
      <c r="K79" s="332"/>
      <c r="L79" s="333"/>
      <c r="M79" s="333"/>
      <c r="N79" s="349"/>
      <c r="O79" s="349"/>
      <c r="P79" s="350"/>
      <c r="Q79" s="308"/>
      <c r="R79" s="335"/>
    </row>
    <row r="80" spans="1:18" s="331" customFormat="1" ht="15.6" hidden="1" x14ac:dyDescent="0.25">
      <c r="A80" s="321"/>
      <c r="B80" s="321" t="s">
        <v>190</v>
      </c>
      <c r="C80" s="308"/>
      <c r="D80" s="762"/>
      <c r="E80" s="762"/>
      <c r="F80" s="762"/>
      <c r="G80" s="762"/>
      <c r="H80" s="762"/>
      <c r="I80" s="320"/>
      <c r="K80" s="796" t="s">
        <v>27</v>
      </c>
      <c r="L80" s="796"/>
      <c r="M80" s="797"/>
      <c r="N80" s="211"/>
      <c r="O80" s="212"/>
      <c r="P80" s="213"/>
      <c r="Q80" s="308"/>
      <c r="R80" s="351"/>
    </row>
    <row r="81" spans="1:18" s="331" customFormat="1" hidden="1" x14ac:dyDescent="0.25">
      <c r="A81" s="321"/>
      <c r="B81" s="209" t="s">
        <v>14</v>
      </c>
      <c r="C81" s="308"/>
      <c r="D81" s="154"/>
      <c r="E81" s="154"/>
      <c r="F81" s="154"/>
      <c r="G81" s="154"/>
      <c r="H81" s="154"/>
      <c r="I81" s="154"/>
      <c r="K81" s="154"/>
      <c r="L81" s="154"/>
      <c r="M81" s="154"/>
      <c r="N81" s="160"/>
      <c r="O81" s="160"/>
      <c r="P81" s="160"/>
      <c r="Q81" s="308"/>
      <c r="R81" s="311" t="e">
        <f>+R83/R82</f>
        <v>#DIV/0!</v>
      </c>
    </row>
    <row r="82" spans="1:18" s="331" customFormat="1" hidden="1" x14ac:dyDescent="0.25">
      <c r="A82" s="321"/>
      <c r="B82" s="209" t="s">
        <v>135</v>
      </c>
      <c r="C82" s="308"/>
      <c r="D82" s="157"/>
      <c r="E82" s="157"/>
      <c r="F82" s="157"/>
      <c r="G82" s="157"/>
      <c r="H82" s="157"/>
      <c r="I82" s="157"/>
      <c r="K82" s="157"/>
      <c r="L82" s="157"/>
      <c r="M82" s="157"/>
      <c r="N82" s="157"/>
      <c r="O82" s="157"/>
      <c r="P82" s="157"/>
      <c r="Q82" s="308"/>
      <c r="R82" s="310">
        <f>SUM(D82:Q82)</f>
        <v>0</v>
      </c>
    </row>
    <row r="83" spans="1:18" s="331" customFormat="1" hidden="1" x14ac:dyDescent="0.25">
      <c r="A83" s="321"/>
      <c r="B83" s="209" t="s">
        <v>13</v>
      </c>
      <c r="C83" s="308"/>
      <c r="D83" s="313">
        <f>+D81*D82</f>
        <v>0</v>
      </c>
      <c r="E83" s="313">
        <f t="shared" ref="E83:P83" si="28">+E81*E82</f>
        <v>0</v>
      </c>
      <c r="F83" s="313">
        <f t="shared" si="28"/>
        <v>0</v>
      </c>
      <c r="G83" s="313">
        <f t="shared" si="28"/>
        <v>0</v>
      </c>
      <c r="H83" s="313">
        <f t="shared" si="28"/>
        <v>0</v>
      </c>
      <c r="I83" s="313">
        <f>+I81*I82</f>
        <v>0</v>
      </c>
      <c r="K83" s="313">
        <f t="shared" si="28"/>
        <v>0</v>
      </c>
      <c r="L83" s="313">
        <f t="shared" si="28"/>
        <v>0</v>
      </c>
      <c r="M83" s="313">
        <f t="shared" si="28"/>
        <v>0</v>
      </c>
      <c r="N83" s="313">
        <f t="shared" si="28"/>
        <v>0</v>
      </c>
      <c r="O83" s="313">
        <f t="shared" si="28"/>
        <v>0</v>
      </c>
      <c r="P83" s="313">
        <f t="shared" si="28"/>
        <v>0</v>
      </c>
      <c r="Q83" s="308"/>
      <c r="R83" s="313">
        <f>SUM(D83:Q83)</f>
        <v>0</v>
      </c>
    </row>
    <row r="84" spans="1:18" s="331" customFormat="1" hidden="1" x14ac:dyDescent="0.25">
      <c r="A84" s="812" t="s">
        <v>240</v>
      </c>
      <c r="B84" s="802"/>
      <c r="C84" s="308"/>
      <c r="D84" s="332"/>
      <c r="E84" s="333"/>
      <c r="F84" s="333"/>
      <c r="G84" s="333"/>
      <c r="H84" s="333"/>
      <c r="I84" s="334"/>
      <c r="K84" s="332"/>
      <c r="L84" s="333"/>
      <c r="M84" s="333"/>
      <c r="N84" s="349"/>
      <c r="O84" s="349"/>
      <c r="P84" s="350"/>
      <c r="Q84" s="308"/>
      <c r="R84" s="335"/>
    </row>
    <row r="85" spans="1:18" s="331" customFormat="1" ht="15.6" hidden="1" x14ac:dyDescent="0.25">
      <c r="A85" s="321"/>
      <c r="B85" s="321" t="s">
        <v>190</v>
      </c>
      <c r="C85" s="308"/>
      <c r="D85" s="762"/>
      <c r="E85" s="762"/>
      <c r="F85" s="762"/>
      <c r="G85" s="762"/>
      <c r="H85" s="762"/>
      <c r="I85" s="320"/>
      <c r="K85" s="796" t="s">
        <v>27</v>
      </c>
      <c r="L85" s="796"/>
      <c r="M85" s="797"/>
      <c r="N85" s="211"/>
      <c r="O85" s="212"/>
      <c r="P85" s="213"/>
      <c r="Q85" s="308"/>
      <c r="R85" s="351"/>
    </row>
    <row r="86" spans="1:18" s="331" customFormat="1" hidden="1" x14ac:dyDescent="0.25">
      <c r="A86" s="321"/>
      <c r="B86" s="209" t="s">
        <v>14</v>
      </c>
      <c r="C86" s="308"/>
      <c r="D86" s="154"/>
      <c r="E86" s="154"/>
      <c r="F86" s="154"/>
      <c r="G86" s="154"/>
      <c r="H86" s="154"/>
      <c r="I86" s="154"/>
      <c r="K86" s="154"/>
      <c r="L86" s="154"/>
      <c r="M86" s="154"/>
      <c r="N86" s="160"/>
      <c r="O86" s="160"/>
      <c r="P86" s="160"/>
      <c r="Q86" s="308"/>
      <c r="R86" s="311" t="e">
        <f>+R88/R87</f>
        <v>#DIV/0!</v>
      </c>
    </row>
    <row r="87" spans="1:18" s="331" customFormat="1" hidden="1" x14ac:dyDescent="0.25">
      <c r="A87" s="321"/>
      <c r="B87" s="209" t="s">
        <v>135</v>
      </c>
      <c r="C87" s="308"/>
      <c r="D87" s="157"/>
      <c r="E87" s="157"/>
      <c r="F87" s="157"/>
      <c r="G87" s="157"/>
      <c r="H87" s="157"/>
      <c r="I87" s="157"/>
      <c r="K87" s="157"/>
      <c r="L87" s="157"/>
      <c r="M87" s="157"/>
      <c r="N87" s="157"/>
      <c r="O87" s="157"/>
      <c r="P87" s="157"/>
      <c r="Q87" s="308"/>
      <c r="R87" s="310">
        <f>SUM(D87:Q87)</f>
        <v>0</v>
      </c>
    </row>
    <row r="88" spans="1:18" s="331" customFormat="1" hidden="1" x14ac:dyDescent="0.25">
      <c r="A88" s="321"/>
      <c r="B88" s="209" t="s">
        <v>13</v>
      </c>
      <c r="C88" s="308"/>
      <c r="D88" s="313">
        <f>+D86*D87</f>
        <v>0</v>
      </c>
      <c r="E88" s="313">
        <f t="shared" ref="E88:P88" si="29">+E86*E87</f>
        <v>0</v>
      </c>
      <c r="F88" s="313">
        <f t="shared" si="29"/>
        <v>0</v>
      </c>
      <c r="G88" s="313">
        <f t="shared" si="29"/>
        <v>0</v>
      </c>
      <c r="H88" s="313">
        <f t="shared" si="29"/>
        <v>0</v>
      </c>
      <c r="I88" s="313">
        <f>+I86*I87</f>
        <v>0</v>
      </c>
      <c r="K88" s="313">
        <f t="shared" si="29"/>
        <v>0</v>
      </c>
      <c r="L88" s="313">
        <f t="shared" si="29"/>
        <v>0</v>
      </c>
      <c r="M88" s="313">
        <f t="shared" si="29"/>
        <v>0</v>
      </c>
      <c r="N88" s="313">
        <f t="shared" si="29"/>
        <v>0</v>
      </c>
      <c r="O88" s="313">
        <f t="shared" si="29"/>
        <v>0</v>
      </c>
      <c r="P88" s="313">
        <f t="shared" si="29"/>
        <v>0</v>
      </c>
      <c r="Q88" s="308"/>
      <c r="R88" s="313">
        <f>SUM(D88:Q88)</f>
        <v>0</v>
      </c>
    </row>
    <row r="89" spans="1:18" s="331" customFormat="1" hidden="1" x14ac:dyDescent="0.25">
      <c r="A89" s="812" t="s">
        <v>241</v>
      </c>
      <c r="B89" s="802"/>
      <c r="C89" s="308"/>
      <c r="D89" s="339"/>
      <c r="E89" s="340"/>
      <c r="F89" s="340"/>
      <c r="G89" s="340"/>
      <c r="H89" s="340"/>
      <c r="I89" s="341"/>
      <c r="K89" s="339"/>
      <c r="L89" s="340"/>
      <c r="M89" s="340"/>
      <c r="N89" s="361"/>
      <c r="O89" s="361"/>
      <c r="P89" s="362"/>
      <c r="Q89" s="308"/>
      <c r="R89" s="315"/>
    </row>
    <row r="90" spans="1:18" s="331" customFormat="1" ht="15.6" hidden="1" x14ac:dyDescent="0.25">
      <c r="A90" s="321"/>
      <c r="B90" s="321" t="s">
        <v>190</v>
      </c>
      <c r="C90" s="308"/>
      <c r="D90" s="762"/>
      <c r="E90" s="762"/>
      <c r="F90" s="762"/>
      <c r="G90" s="762"/>
      <c r="H90" s="762"/>
      <c r="I90" s="320"/>
      <c r="K90" s="796" t="s">
        <v>27</v>
      </c>
      <c r="L90" s="796"/>
      <c r="M90" s="797"/>
      <c r="N90" s="211"/>
      <c r="O90" s="212"/>
      <c r="P90" s="213"/>
      <c r="Q90" s="308"/>
      <c r="R90" s="351"/>
    </row>
    <row r="91" spans="1:18" s="331" customFormat="1" hidden="1" x14ac:dyDescent="0.25">
      <c r="A91" s="321"/>
      <c r="B91" s="209" t="s">
        <v>14</v>
      </c>
      <c r="C91" s="308"/>
      <c r="D91" s="154"/>
      <c r="E91" s="154"/>
      <c r="F91" s="154"/>
      <c r="G91" s="154"/>
      <c r="H91" s="154"/>
      <c r="I91" s="154"/>
      <c r="K91" s="154"/>
      <c r="L91" s="154"/>
      <c r="M91" s="154"/>
      <c r="N91" s="160"/>
      <c r="O91" s="160"/>
      <c r="P91" s="160"/>
      <c r="Q91" s="308"/>
      <c r="R91" s="311" t="e">
        <f>+R93/R92</f>
        <v>#DIV/0!</v>
      </c>
    </row>
    <row r="92" spans="1:18" s="331" customFormat="1" hidden="1" x14ac:dyDescent="0.25">
      <c r="A92" s="321"/>
      <c r="B92" s="209" t="s">
        <v>135</v>
      </c>
      <c r="C92" s="308"/>
      <c r="D92" s="157"/>
      <c r="E92" s="157"/>
      <c r="F92" s="157"/>
      <c r="G92" s="157"/>
      <c r="H92" s="157"/>
      <c r="I92" s="157"/>
      <c r="K92" s="157"/>
      <c r="L92" s="157"/>
      <c r="M92" s="157"/>
      <c r="N92" s="157"/>
      <c r="O92" s="157"/>
      <c r="P92" s="157"/>
      <c r="Q92" s="308"/>
      <c r="R92" s="310">
        <f>SUM(D92:Q92)</f>
        <v>0</v>
      </c>
    </row>
    <row r="93" spans="1:18" s="331" customFormat="1" hidden="1" x14ac:dyDescent="0.25">
      <c r="A93" s="321"/>
      <c r="B93" s="209" t="s">
        <v>13</v>
      </c>
      <c r="C93" s="308"/>
      <c r="D93" s="311">
        <f>+D91*D92</f>
        <v>0</v>
      </c>
      <c r="E93" s="311">
        <f t="shared" ref="E93:P93" si="30">+E91*E92</f>
        <v>0</v>
      </c>
      <c r="F93" s="311">
        <f t="shared" si="30"/>
        <v>0</v>
      </c>
      <c r="G93" s="311">
        <f t="shared" si="30"/>
        <v>0</v>
      </c>
      <c r="H93" s="311">
        <f t="shared" si="30"/>
        <v>0</v>
      </c>
      <c r="I93" s="311">
        <f>+I91*I92</f>
        <v>0</v>
      </c>
      <c r="K93" s="311">
        <f t="shared" si="30"/>
        <v>0</v>
      </c>
      <c r="L93" s="311">
        <f t="shared" si="30"/>
        <v>0</v>
      </c>
      <c r="M93" s="311">
        <f t="shared" si="30"/>
        <v>0</v>
      </c>
      <c r="N93" s="311">
        <f t="shared" si="30"/>
        <v>0</v>
      </c>
      <c r="O93" s="311">
        <f t="shared" si="30"/>
        <v>0</v>
      </c>
      <c r="P93" s="311">
        <f t="shared" si="30"/>
        <v>0</v>
      </c>
      <c r="Q93" s="308"/>
      <c r="R93" s="311">
        <f>SUM(D93:Q93)</f>
        <v>0</v>
      </c>
    </row>
    <row r="94" spans="1:18" s="331" customFormat="1" x14ac:dyDescent="0.25">
      <c r="A94" s="308"/>
      <c r="B94" s="308"/>
      <c r="C94" s="308"/>
      <c r="D94" s="363"/>
      <c r="E94" s="363"/>
      <c r="F94" s="363"/>
      <c r="G94" s="363"/>
      <c r="H94" s="363"/>
      <c r="I94" s="363"/>
      <c r="J94" s="363"/>
      <c r="K94" s="363"/>
      <c r="L94" s="363"/>
      <c r="M94" s="363"/>
      <c r="N94" s="363"/>
      <c r="O94" s="363"/>
      <c r="P94" s="308"/>
      <c r="Q94" s="363"/>
    </row>
    <row r="95" spans="1:18" s="4" customFormat="1" x14ac:dyDescent="0.25">
      <c r="A95" s="194" t="s">
        <v>179</v>
      </c>
      <c r="B95" s="195"/>
      <c r="C95" s="195"/>
      <c r="D95" s="195"/>
      <c r="E95" s="195"/>
      <c r="F95" s="195"/>
      <c r="G95" s="195"/>
      <c r="H95" s="195"/>
      <c r="I95" s="195"/>
      <c r="J95" s="195"/>
      <c r="K95" s="195"/>
      <c r="L95" s="195"/>
      <c r="M95" s="195"/>
      <c r="N95" s="195"/>
      <c r="O95" s="195"/>
      <c r="P95" s="195"/>
      <c r="Q95" s="195"/>
      <c r="R95" s="196"/>
    </row>
    <row r="96" spans="1:18" s="4" customFormat="1" ht="56.4" customHeight="1" x14ac:dyDescent="0.25">
      <c r="A96" s="809" t="s">
        <v>273</v>
      </c>
      <c r="B96" s="810"/>
      <c r="C96" s="810"/>
      <c r="D96" s="810"/>
      <c r="E96" s="810"/>
      <c r="F96" s="810"/>
      <c r="G96" s="810"/>
      <c r="H96" s="810"/>
      <c r="I96" s="810"/>
      <c r="J96" s="810"/>
      <c r="K96" s="810"/>
      <c r="L96" s="810"/>
      <c r="M96" s="810"/>
      <c r="N96" s="810"/>
      <c r="O96" s="810"/>
      <c r="P96" s="810"/>
      <c r="Q96" s="810"/>
      <c r="R96" s="811"/>
    </row>
    <row r="97" spans="1:20" s="4" customFormat="1" x14ac:dyDescent="0.25">
      <c r="A97" s="197"/>
      <c r="B97" s="198"/>
      <c r="C97" s="198"/>
      <c r="D97" s="198"/>
      <c r="E97" s="198"/>
      <c r="F97" s="198"/>
      <c r="G97" s="198"/>
      <c r="H97" s="198"/>
      <c r="I97" s="198"/>
      <c r="J97" s="198"/>
      <c r="K97" s="198"/>
      <c r="L97" s="198"/>
      <c r="M97" s="198"/>
      <c r="N97" s="198"/>
      <c r="O97" s="198"/>
      <c r="P97" s="198"/>
      <c r="Q97" s="198"/>
      <c r="R97" s="199"/>
      <c r="S97" s="331"/>
      <c r="T97" s="331"/>
    </row>
    <row r="98" spans="1:20" s="331" customFormat="1" x14ac:dyDescent="0.25">
      <c r="A98" s="308"/>
      <c r="B98" s="308"/>
      <c r="C98" s="308"/>
      <c r="D98" s="363"/>
      <c r="E98" s="363"/>
      <c r="F98" s="363"/>
      <c r="G98" s="363"/>
      <c r="H98" s="363"/>
      <c r="I98" s="363"/>
      <c r="J98" s="363"/>
      <c r="K98" s="363"/>
      <c r="L98" s="363"/>
      <c r="M98" s="363"/>
      <c r="N98" s="363"/>
      <c r="O98" s="363"/>
      <c r="P98" s="308"/>
      <c r="Q98" s="363"/>
    </row>
    <row r="99" spans="1:20" s="331" customFormat="1" ht="58.95" customHeight="1" x14ac:dyDescent="0.25">
      <c r="A99" s="832" t="s">
        <v>269</v>
      </c>
      <c r="B99" s="833"/>
      <c r="C99" s="833"/>
      <c r="D99" s="833"/>
      <c r="E99" s="833"/>
      <c r="F99" s="833"/>
      <c r="G99" s="833"/>
      <c r="H99" s="833"/>
      <c r="I99" s="833"/>
      <c r="J99" s="833"/>
      <c r="K99" s="833"/>
      <c r="L99" s="833"/>
      <c r="M99" s="833"/>
      <c r="N99" s="833"/>
      <c r="O99" s="833"/>
      <c r="P99" s="833"/>
      <c r="Q99" s="833"/>
      <c r="R99" s="834"/>
    </row>
    <row r="100" spans="1:20" s="331" customFormat="1" x14ac:dyDescent="0.25">
      <c r="C100" s="364"/>
    </row>
    <row r="101" spans="1:20" s="331" customFormat="1" ht="67.95" customHeight="1" x14ac:dyDescent="0.25">
      <c r="A101" s="830" t="s">
        <v>205</v>
      </c>
      <c r="B101" s="831"/>
      <c r="C101" s="364"/>
      <c r="D101" s="835" t="s">
        <v>207</v>
      </c>
      <c r="E101" s="836"/>
      <c r="F101" s="836"/>
      <c r="G101" s="836"/>
      <c r="H101" s="836"/>
      <c r="I101" s="836"/>
      <c r="K101" s="835" t="s">
        <v>207</v>
      </c>
      <c r="L101" s="836"/>
      <c r="M101" s="836"/>
      <c r="N101" s="836"/>
      <c r="O101" s="836"/>
      <c r="P101" s="836"/>
      <c r="R101" s="365" t="s">
        <v>209</v>
      </c>
    </row>
    <row r="102" spans="1:20" s="331" customFormat="1" x14ac:dyDescent="0.25">
      <c r="A102" s="828"/>
      <c r="B102" s="829"/>
      <c r="C102" s="364"/>
      <c r="D102" s="154"/>
      <c r="E102" s="154"/>
      <c r="F102" s="154"/>
      <c r="G102" s="154"/>
      <c r="H102" s="154"/>
      <c r="I102" s="154"/>
      <c r="J102" s="366"/>
      <c r="K102" s="384"/>
      <c r="L102" s="384"/>
      <c r="M102" s="384"/>
      <c r="N102" s="384"/>
      <c r="O102" s="384"/>
      <c r="P102" s="384"/>
      <c r="R102" s="311">
        <f>SUM(D102:Q102)</f>
        <v>0</v>
      </c>
      <c r="S102" s="383" t="str">
        <f>IF(A102=0,IF(R102=0," ","ERROR, NO DESCRIPTION OF COST HAS BEEN PROVIDED")," ")</f>
        <v xml:space="preserve"> </v>
      </c>
    </row>
    <row r="103" spans="1:20" s="331" customFormat="1" x14ac:dyDescent="0.25">
      <c r="A103" s="828"/>
      <c r="B103" s="829"/>
      <c r="C103" s="364"/>
      <c r="D103" s="384"/>
      <c r="E103" s="384"/>
      <c r="F103" s="384"/>
      <c r="G103" s="384"/>
      <c r="H103" s="384"/>
      <c r="I103" s="384"/>
      <c r="J103" s="367"/>
      <c r="K103" s="384"/>
      <c r="L103" s="384"/>
      <c r="M103" s="384"/>
      <c r="N103" s="384"/>
      <c r="O103" s="384"/>
      <c r="P103" s="384"/>
      <c r="R103" s="382">
        <f>SUM(D103:Q103)</f>
        <v>0</v>
      </c>
      <c r="S103" s="383" t="str">
        <f t="shared" ref="S103:S108" si="31">IF(A103=0,IF(R103=0," ","ERROR, NO DESCRIPTION OF COST HAS BEEN PROVIDED")," ")</f>
        <v xml:space="preserve"> </v>
      </c>
    </row>
    <row r="104" spans="1:20" s="331" customFormat="1" x14ac:dyDescent="0.25">
      <c r="A104" s="680"/>
      <c r="B104" s="681"/>
      <c r="C104" s="364"/>
      <c r="D104" s="384"/>
      <c r="E104" s="384"/>
      <c r="F104" s="384"/>
      <c r="G104" s="384"/>
      <c r="H104" s="384"/>
      <c r="I104" s="384"/>
      <c r="J104" s="367"/>
      <c r="K104" s="384"/>
      <c r="L104" s="384"/>
      <c r="M104" s="384"/>
      <c r="N104" s="384"/>
      <c r="O104" s="384"/>
      <c r="P104" s="384"/>
      <c r="R104" s="382">
        <f t="shared" ref="R104:R106" si="32">SUM(D104:Q104)</f>
        <v>0</v>
      </c>
      <c r="S104" s="383"/>
    </row>
    <row r="105" spans="1:20" s="331" customFormat="1" x14ac:dyDescent="0.25">
      <c r="A105" s="828" t="s">
        <v>313</v>
      </c>
      <c r="B105" s="829"/>
      <c r="C105" s="364"/>
      <c r="D105" s="384"/>
      <c r="E105" s="384"/>
      <c r="F105" s="384"/>
      <c r="G105" s="384"/>
      <c r="H105" s="384"/>
      <c r="I105" s="384"/>
      <c r="J105" s="367"/>
      <c r="K105" s="384"/>
      <c r="L105" s="384"/>
      <c r="M105" s="384"/>
      <c r="N105" s="384"/>
      <c r="O105" s="384"/>
      <c r="P105" s="384"/>
      <c r="R105" s="382">
        <f t="shared" si="32"/>
        <v>0</v>
      </c>
      <c r="S105" s="383"/>
    </row>
    <row r="106" spans="1:20" s="331" customFormat="1" hidden="1" x14ac:dyDescent="0.25">
      <c r="A106" s="680"/>
      <c r="B106" s="681"/>
      <c r="C106" s="364"/>
      <c r="D106" s="384"/>
      <c r="E106" s="384"/>
      <c r="F106" s="384"/>
      <c r="G106" s="384"/>
      <c r="H106" s="384"/>
      <c r="I106" s="384"/>
      <c r="J106" s="367"/>
      <c r="K106" s="384"/>
      <c r="L106" s="384"/>
      <c r="M106" s="384"/>
      <c r="N106" s="384"/>
      <c r="O106" s="384"/>
      <c r="P106" s="384"/>
      <c r="R106" s="382">
        <f t="shared" si="32"/>
        <v>0</v>
      </c>
      <c r="S106" s="383"/>
    </row>
    <row r="107" spans="1:20" s="331" customFormat="1" hidden="1" x14ac:dyDescent="0.25">
      <c r="A107" s="680"/>
      <c r="B107" s="681"/>
      <c r="C107" s="364"/>
      <c r="D107" s="384"/>
      <c r="E107" s="384"/>
      <c r="F107" s="384"/>
      <c r="G107" s="384"/>
      <c r="H107" s="384"/>
      <c r="I107" s="384"/>
      <c r="J107" s="367"/>
      <c r="K107" s="384"/>
      <c r="L107" s="384"/>
      <c r="M107" s="384"/>
      <c r="N107" s="384"/>
      <c r="O107" s="384"/>
      <c r="P107" s="384"/>
      <c r="R107" s="382">
        <f>SUM(D107:Q107)</f>
        <v>0</v>
      </c>
      <c r="S107" s="383"/>
    </row>
    <row r="108" spans="1:20" s="331" customFormat="1" hidden="1" x14ac:dyDescent="0.25">
      <c r="A108" s="828"/>
      <c r="B108" s="829"/>
      <c r="C108" s="364"/>
      <c r="D108" s="384"/>
      <c r="E108" s="384"/>
      <c r="F108" s="384"/>
      <c r="G108" s="384"/>
      <c r="H108" s="384"/>
      <c r="I108" s="384"/>
      <c r="J108" s="367"/>
      <c r="K108" s="384"/>
      <c r="L108" s="384"/>
      <c r="M108" s="384"/>
      <c r="N108" s="384"/>
      <c r="O108" s="384"/>
      <c r="P108" s="384"/>
      <c r="R108" s="382">
        <f>SUM(D108:Q108)</f>
        <v>0</v>
      </c>
      <c r="S108" s="383" t="str">
        <f t="shared" si="31"/>
        <v xml:space="preserve"> </v>
      </c>
    </row>
    <row r="109" spans="1:20" s="331" customFormat="1" x14ac:dyDescent="0.25">
      <c r="A109" s="368"/>
      <c r="B109" s="369" t="s">
        <v>191</v>
      </c>
      <c r="C109" s="364"/>
      <c r="D109" s="370">
        <f t="shared" ref="D109:I109" si="33">SUM(D102:D108)</f>
        <v>0</v>
      </c>
      <c r="E109" s="370">
        <f t="shared" si="33"/>
        <v>0</v>
      </c>
      <c r="F109" s="370">
        <f t="shared" si="33"/>
        <v>0</v>
      </c>
      <c r="G109" s="370">
        <f t="shared" si="33"/>
        <v>0</v>
      </c>
      <c r="H109" s="370">
        <f t="shared" si="33"/>
        <v>0</v>
      </c>
      <c r="I109" s="370">
        <f t="shared" si="33"/>
        <v>0</v>
      </c>
      <c r="J109" s="371"/>
      <c r="K109" s="370">
        <f t="shared" ref="K109:P109" si="34">SUM(K102:K108)</f>
        <v>0</v>
      </c>
      <c r="L109" s="370">
        <f t="shared" si="34"/>
        <v>0</v>
      </c>
      <c r="M109" s="370">
        <f t="shared" si="34"/>
        <v>0</v>
      </c>
      <c r="N109" s="370">
        <f t="shared" si="34"/>
        <v>0</v>
      </c>
      <c r="O109" s="370">
        <f t="shared" si="34"/>
        <v>0</v>
      </c>
      <c r="P109" s="370">
        <f t="shared" si="34"/>
        <v>0</v>
      </c>
      <c r="R109" s="382">
        <f>SUM(D109:Q109)</f>
        <v>0</v>
      </c>
    </row>
    <row r="110" spans="1:20" s="331" customFormat="1" x14ac:dyDescent="0.25">
      <c r="A110" s="368"/>
      <c r="B110" s="347" t="s">
        <v>132</v>
      </c>
      <c r="C110" s="364"/>
      <c r="D110" s="322"/>
      <c r="E110" s="322"/>
      <c r="F110" s="322"/>
      <c r="G110" s="322"/>
      <c r="H110" s="322"/>
      <c r="I110" s="322"/>
      <c r="J110" s="372"/>
      <c r="K110" s="322"/>
      <c r="L110" s="322"/>
      <c r="M110" s="322"/>
      <c r="N110" s="322"/>
      <c r="O110" s="322"/>
      <c r="P110" s="322"/>
      <c r="R110" s="373" t="e">
        <f>+R111/R109</f>
        <v>#DIV/0!</v>
      </c>
    </row>
    <row r="111" spans="1:20" s="331" customFormat="1" ht="13.8" thickBot="1" x14ac:dyDescent="0.3">
      <c r="A111" s="368"/>
      <c r="B111" s="335" t="s">
        <v>131</v>
      </c>
      <c r="C111" s="364"/>
      <c r="D111" s="632">
        <f>+D109*D110</f>
        <v>0</v>
      </c>
      <c r="E111" s="632">
        <f t="shared" ref="E111:P111" si="35">+E109*E110</f>
        <v>0</v>
      </c>
      <c r="F111" s="632">
        <f t="shared" si="35"/>
        <v>0</v>
      </c>
      <c r="G111" s="632">
        <f t="shared" si="35"/>
        <v>0</v>
      </c>
      <c r="H111" s="632">
        <f t="shared" si="35"/>
        <v>0</v>
      </c>
      <c r="I111" s="632">
        <f t="shared" si="35"/>
        <v>0</v>
      </c>
      <c r="J111" s="374"/>
      <c r="K111" s="632">
        <f t="shared" si="35"/>
        <v>0</v>
      </c>
      <c r="L111" s="632">
        <f t="shared" si="35"/>
        <v>0</v>
      </c>
      <c r="M111" s="632">
        <f t="shared" si="35"/>
        <v>0</v>
      </c>
      <c r="N111" s="632">
        <f t="shared" si="35"/>
        <v>0</v>
      </c>
      <c r="O111" s="632">
        <f t="shared" si="35"/>
        <v>0</v>
      </c>
      <c r="P111" s="632">
        <f t="shared" si="35"/>
        <v>0</v>
      </c>
      <c r="R111" s="632">
        <f>SUM(D111:Q111)</f>
        <v>0</v>
      </c>
    </row>
    <row r="112" spans="1:20" s="331" customFormat="1" ht="18.600000000000001" customHeight="1" thickTop="1" x14ac:dyDescent="0.25">
      <c r="A112" s="733" t="s">
        <v>206</v>
      </c>
      <c r="B112" s="735"/>
      <c r="C112" s="364"/>
      <c r="D112" s="323">
        <f>+D109+D111</f>
        <v>0</v>
      </c>
      <c r="E112" s="323">
        <f t="shared" ref="E112:O112" si="36">+E109+E111</f>
        <v>0</v>
      </c>
      <c r="F112" s="323">
        <f t="shared" si="36"/>
        <v>0</v>
      </c>
      <c r="G112" s="323">
        <f t="shared" si="36"/>
        <v>0</v>
      </c>
      <c r="H112" s="323">
        <f>+H109+H111</f>
        <v>0</v>
      </c>
      <c r="I112" s="323">
        <f t="shared" si="36"/>
        <v>0</v>
      </c>
      <c r="J112" s="309"/>
      <c r="K112" s="323">
        <f t="shared" si="36"/>
        <v>0</v>
      </c>
      <c r="L112" s="323">
        <f t="shared" si="36"/>
        <v>0</v>
      </c>
      <c r="M112" s="323">
        <f t="shared" si="36"/>
        <v>0</v>
      </c>
      <c r="N112" s="323">
        <f t="shared" si="36"/>
        <v>0</v>
      </c>
      <c r="O112" s="323">
        <f t="shared" si="36"/>
        <v>0</v>
      </c>
      <c r="P112" s="323">
        <f>+P109+P111</f>
        <v>0</v>
      </c>
      <c r="R112" s="323">
        <f>SUM(D112:Q112)</f>
        <v>0</v>
      </c>
    </row>
    <row r="113" spans="1:18" s="331" customFormat="1" x14ac:dyDescent="0.25">
      <c r="A113" s="375"/>
      <c r="B113" s="308"/>
      <c r="C113" s="364"/>
      <c r="D113" s="363"/>
      <c r="E113" s="363"/>
      <c r="F113" s="363"/>
      <c r="G113" s="375"/>
      <c r="H113" s="363"/>
      <c r="I113" s="363"/>
      <c r="J113" s="309"/>
      <c r="K113" s="363"/>
      <c r="L113" s="363"/>
      <c r="M113" s="375"/>
      <c r="N113" s="363"/>
      <c r="O113" s="363"/>
      <c r="P113" s="363"/>
      <c r="Q113" s="308"/>
      <c r="R113" s="363"/>
    </row>
    <row r="114" spans="1:18" s="331" customFormat="1" x14ac:dyDescent="0.25">
      <c r="J114" s="376"/>
    </row>
    <row r="115" spans="1:18" s="331" customFormat="1" ht="87" customHeight="1" x14ac:dyDescent="0.25">
      <c r="A115" s="759" t="s">
        <v>227</v>
      </c>
      <c r="B115" s="760"/>
      <c r="C115" s="760"/>
      <c r="D115" s="760"/>
      <c r="E115" s="760"/>
      <c r="F115" s="760"/>
      <c r="G115" s="760"/>
      <c r="H115" s="760"/>
      <c r="I115" s="760"/>
      <c r="J115" s="760"/>
      <c r="K115" s="760"/>
      <c r="L115" s="760"/>
      <c r="M115" s="760"/>
      <c r="N115" s="760"/>
      <c r="O115" s="760"/>
      <c r="P115" s="760"/>
      <c r="Q115" s="760"/>
      <c r="R115" s="761"/>
    </row>
    <row r="116" spans="1:18" s="331" customFormat="1" x14ac:dyDescent="0.25">
      <c r="B116" s="377"/>
      <c r="C116" s="377"/>
      <c r="D116" s="377"/>
      <c r="E116" s="377"/>
      <c r="F116" s="377"/>
      <c r="G116" s="377"/>
      <c r="H116" s="377"/>
      <c r="I116" s="377"/>
      <c r="J116" s="377"/>
      <c r="K116" s="377"/>
      <c r="L116" s="377"/>
      <c r="M116" s="377"/>
      <c r="N116" s="377"/>
      <c r="O116" s="377"/>
      <c r="P116" s="377"/>
      <c r="Q116" s="377"/>
    </row>
    <row r="117" spans="1:18" s="331" customFormat="1" x14ac:dyDescent="0.25">
      <c r="A117" s="837" t="s">
        <v>20</v>
      </c>
      <c r="B117" s="838"/>
      <c r="C117" s="4"/>
      <c r="D117" s="201"/>
      <c r="E117" s="202"/>
      <c r="F117" s="202"/>
      <c r="G117" s="202"/>
      <c r="H117" s="202"/>
      <c r="I117" s="203"/>
      <c r="J117" s="4"/>
      <c r="K117" s="201"/>
      <c r="L117" s="202"/>
      <c r="M117" s="202"/>
      <c r="N117" s="202"/>
      <c r="O117" s="202"/>
      <c r="P117" s="203"/>
      <c r="Q117" s="4"/>
      <c r="R117" s="4"/>
    </row>
    <row r="118" spans="1:18" s="331" customFormat="1" x14ac:dyDescent="0.25">
      <c r="A118" s="264"/>
      <c r="B118" s="264" t="s">
        <v>15</v>
      </c>
      <c r="C118" s="269"/>
      <c r="D118" s="298" t="str">
        <f ca="1">IF((D41+D46+D51+D56+D61+D67+D72+D77+D82+D87+D92)-(D11+D17)=0," ","ERROR")</f>
        <v xml:space="preserve"> </v>
      </c>
      <c r="E118" s="298" t="str">
        <f t="shared" ref="E118:H118" ca="1" si="37">IF((E41+E46+E51+E56+E61+E67+E72+E77+E82+E87+E92)-(E11+E17)=0," ","ERROR")</f>
        <v xml:space="preserve"> </v>
      </c>
      <c r="F118" s="298" t="str">
        <f t="shared" ca="1" si="37"/>
        <v xml:space="preserve"> </v>
      </c>
      <c r="G118" s="298" t="str">
        <f t="shared" ca="1" si="37"/>
        <v xml:space="preserve"> </v>
      </c>
      <c r="H118" s="298" t="str">
        <f t="shared" ca="1" si="37"/>
        <v xml:space="preserve"> </v>
      </c>
      <c r="I118" s="298" t="str">
        <f ca="1">IF((I41+I46+I51+I56+I61+I67+I72+I77+I82+I87+I92)-(I11+I17)=0," ","ERROR")</f>
        <v xml:space="preserve"> </v>
      </c>
      <c r="J118" s="4" t="str">
        <f t="shared" ref="J118:P118" si="38">IF((J41+J46+J51+J56+J61+J67+J72+J77+J82+J87+J92)-(J11+J17)=0," ","ERROR")</f>
        <v xml:space="preserve"> </v>
      </c>
      <c r="K118" s="298" t="str">
        <f t="shared" ca="1" si="38"/>
        <v xml:space="preserve"> </v>
      </c>
      <c r="L118" s="298" t="str">
        <f t="shared" ca="1" si="38"/>
        <v xml:space="preserve"> </v>
      </c>
      <c r="M118" s="298" t="str">
        <f t="shared" ca="1" si="38"/>
        <v xml:space="preserve"> </v>
      </c>
      <c r="N118" s="298" t="str">
        <f t="shared" ca="1" si="38"/>
        <v xml:space="preserve"> </v>
      </c>
      <c r="O118" s="298" t="str">
        <f t="shared" ca="1" si="38"/>
        <v xml:space="preserve"> </v>
      </c>
      <c r="P118" s="298" t="str">
        <f t="shared" ca="1" si="38"/>
        <v xml:space="preserve"> </v>
      </c>
      <c r="Q118" s="269"/>
      <c r="R118" s="269"/>
    </row>
    <row r="119" spans="1:18" s="331" customFormat="1" x14ac:dyDescent="0.25">
      <c r="A119" s="264"/>
      <c r="B119" s="264" t="s">
        <v>13</v>
      </c>
      <c r="C119" s="269"/>
      <c r="D119" s="300" t="str">
        <f ca="1">IF((D42+D47+D52+D57+D62+D68+D73+D78+D83+D88+D93)-(D13+D19)=0," ","ERROR")</f>
        <v xml:space="preserve"> </v>
      </c>
      <c r="E119" s="300" t="str">
        <f t="shared" ref="E119:O119" ca="1" si="39">IF((E42+E47+E52+E57+E62+E68+E73+E78+E83+E88+E93)-(E13+E19)=0," ","ERROR")</f>
        <v xml:space="preserve"> </v>
      </c>
      <c r="F119" s="300" t="str">
        <f t="shared" ca="1" si="39"/>
        <v xml:space="preserve"> </v>
      </c>
      <c r="G119" s="300" t="str">
        <f t="shared" ca="1" si="39"/>
        <v xml:space="preserve"> </v>
      </c>
      <c r="H119" s="300" t="str">
        <f t="shared" ca="1" si="39"/>
        <v xml:space="preserve"> </v>
      </c>
      <c r="I119" s="300" t="str">
        <f t="shared" ca="1" si="39"/>
        <v xml:space="preserve"> </v>
      </c>
      <c r="J119" s="4" t="str">
        <f t="shared" si="39"/>
        <v xml:space="preserve"> </v>
      </c>
      <c r="K119" s="300" t="str">
        <f t="shared" ca="1" si="39"/>
        <v xml:space="preserve"> </v>
      </c>
      <c r="L119" s="300" t="str">
        <f t="shared" ca="1" si="39"/>
        <v xml:space="preserve"> </v>
      </c>
      <c r="M119" s="300" t="str">
        <f t="shared" ca="1" si="39"/>
        <v xml:space="preserve"> </v>
      </c>
      <c r="N119" s="300" t="str">
        <f t="shared" ca="1" si="39"/>
        <v xml:space="preserve"> </v>
      </c>
      <c r="O119" s="300" t="str">
        <f t="shared" ca="1" si="39"/>
        <v xml:space="preserve"> </v>
      </c>
      <c r="P119" s="300" t="str">
        <f ca="1">IF((P42+P47+P52+P57+P62+P68+P73+P78+P83+P88+P93)-(P13+P19)=0," ","ERROR")</f>
        <v xml:space="preserve"> </v>
      </c>
      <c r="Q119" s="269"/>
      <c r="R119" s="269"/>
    </row>
    <row r="120" spans="1:18" s="331" customFormat="1" x14ac:dyDescent="0.25">
      <c r="A120" s="265"/>
      <c r="B120" s="265"/>
      <c r="C120" s="265"/>
      <c r="E120" s="302"/>
      <c r="F120" s="302"/>
      <c r="G120" s="302"/>
      <c r="H120" s="302"/>
      <c r="I120" s="302"/>
      <c r="J120" s="4"/>
      <c r="K120" s="302"/>
      <c r="L120" s="302"/>
      <c r="M120" s="302"/>
      <c r="N120" s="302"/>
      <c r="O120" s="302"/>
      <c r="P120" s="302"/>
      <c r="Q120" s="265"/>
      <c r="R120" s="265"/>
    </row>
    <row r="121" spans="1:18" s="331" customFormat="1" x14ac:dyDescent="0.25">
      <c r="A121" s="807" t="s">
        <v>187</v>
      </c>
      <c r="B121" s="808"/>
      <c r="C121" s="269"/>
      <c r="D121" s="303">
        <f>+D42+D47+D52+D57+D62+D68+D73+D78+D83+D88+D93</f>
        <v>0</v>
      </c>
      <c r="E121" s="303">
        <f>+E42+E47+E52+E57+E62+E68+E73+E78+E83+E88+E93</f>
        <v>0</v>
      </c>
      <c r="F121" s="303">
        <f t="shared" ref="F121:O121" si="40">+F42+F47+F52+F57+F62+F68+F73+F78+F83+F88+F93</f>
        <v>0</v>
      </c>
      <c r="G121" s="303">
        <f t="shared" si="40"/>
        <v>0</v>
      </c>
      <c r="H121" s="303">
        <f t="shared" si="40"/>
        <v>0</v>
      </c>
      <c r="I121" s="303">
        <f t="shared" si="40"/>
        <v>0</v>
      </c>
      <c r="J121" s="325" t="s">
        <v>182</v>
      </c>
      <c r="K121" s="303">
        <f>+K42+K47+K52+K57+K62+K68+K73+K78+K83+K88+K93</f>
        <v>0</v>
      </c>
      <c r="L121" s="303">
        <f t="shared" si="40"/>
        <v>0</v>
      </c>
      <c r="M121" s="303">
        <f t="shared" si="40"/>
        <v>0</v>
      </c>
      <c r="N121" s="303">
        <f t="shared" si="40"/>
        <v>0</v>
      </c>
      <c r="O121" s="303">
        <f t="shared" si="40"/>
        <v>0</v>
      </c>
      <c r="P121" s="303">
        <f>+P42+P47+P52+P57+P62+P68+P73+P78+P83+P88+P93</f>
        <v>0</v>
      </c>
      <c r="Q121" s="325" t="s">
        <v>183</v>
      </c>
      <c r="R121" s="303">
        <f>SUM(D121:P121)</f>
        <v>0</v>
      </c>
    </row>
    <row r="122" spans="1:18" s="331" customFormat="1" ht="13.8" hidden="1" thickBot="1" x14ac:dyDescent="0.3"/>
    <row r="123" spans="1:18" s="331" customFormat="1" ht="13.8" hidden="1" thickTop="1" x14ac:dyDescent="0.25">
      <c r="A123" s="378"/>
      <c r="B123" s="379" t="s">
        <v>24</v>
      </c>
    </row>
    <row r="124" spans="1:18" s="331" customFormat="1" hidden="1" x14ac:dyDescent="0.25">
      <c r="B124" s="308" t="s">
        <v>70</v>
      </c>
    </row>
    <row r="125" spans="1:18" s="331" customFormat="1" hidden="1" x14ac:dyDescent="0.25">
      <c r="B125" s="308" t="s">
        <v>26</v>
      </c>
    </row>
    <row r="126" spans="1:18" s="331" customFormat="1" hidden="1" x14ac:dyDescent="0.25">
      <c r="B126" s="308" t="s">
        <v>25</v>
      </c>
    </row>
    <row r="127" spans="1:18" s="331" customFormat="1" ht="13.8" hidden="1" thickBot="1" x14ac:dyDescent="0.3">
      <c r="A127" s="380"/>
      <c r="B127" s="381" t="s">
        <v>27</v>
      </c>
    </row>
    <row r="128" spans="1:18" s="331" customFormat="1" ht="13.8" hidden="1" thickTop="1" x14ac:dyDescent="0.25"/>
    <row r="129" s="331" customFormat="1" x14ac:dyDescent="0.25"/>
    <row r="130" s="331" customFormat="1" x14ac:dyDescent="0.25"/>
    <row r="131" s="331" customFormat="1" x14ac:dyDescent="0.25"/>
  </sheetData>
  <sheetProtection algorithmName="SHA-512" hashValue="Tzj0UIMPxjftOo16AWOmwVE7WkzgMvpR4Kdug0k5BH/qEJP18JucSYRSPIzOkjP3cmYRYhHFnhP8FMPwG90Y+Q==" saltValue="b776IxfLH5uyYmtVdZ+O1g==" spinCount="100000" sheet="1" objects="1" scenarios="1" formatColumns="0" formatRows="0" insertRows="0"/>
  <mergeCells count="75">
    <mergeCell ref="A115:R115"/>
    <mergeCell ref="A117:B117"/>
    <mergeCell ref="A121:B121"/>
    <mergeCell ref="D90:H90"/>
    <mergeCell ref="K90:M90"/>
    <mergeCell ref="A112:B112"/>
    <mergeCell ref="A89:B89"/>
    <mergeCell ref="A102:B102"/>
    <mergeCell ref="A103:B103"/>
    <mergeCell ref="A108:B108"/>
    <mergeCell ref="A101:B101"/>
    <mergeCell ref="A96:R96"/>
    <mergeCell ref="A99:R99"/>
    <mergeCell ref="D101:I101"/>
    <mergeCell ref="K101:P101"/>
    <mergeCell ref="A105:B105"/>
    <mergeCell ref="D80:H80"/>
    <mergeCell ref="K80:M80"/>
    <mergeCell ref="D85:H85"/>
    <mergeCell ref="K85:M85"/>
    <mergeCell ref="A1:R1"/>
    <mergeCell ref="K49:M49"/>
    <mergeCell ref="K44:M44"/>
    <mergeCell ref="D49:H49"/>
    <mergeCell ref="D39:H39"/>
    <mergeCell ref="A84:B84"/>
    <mergeCell ref="K39:M39"/>
    <mergeCell ref="D44:H44"/>
    <mergeCell ref="D70:H70"/>
    <mergeCell ref="K70:M70"/>
    <mergeCell ref="D75:H75"/>
    <mergeCell ref="D54:H54"/>
    <mergeCell ref="K54:M54"/>
    <mergeCell ref="D59:H59"/>
    <mergeCell ref="K59:M59"/>
    <mergeCell ref="D65:H65"/>
    <mergeCell ref="K65:M65"/>
    <mergeCell ref="K75:M75"/>
    <mergeCell ref="A7:B7"/>
    <mergeCell ref="D7:I7"/>
    <mergeCell ref="K7:P7"/>
    <mergeCell ref="A8:B8"/>
    <mergeCell ref="A9:B9"/>
    <mergeCell ref="A10:B10"/>
    <mergeCell ref="A16:B16"/>
    <mergeCell ref="A20:B20"/>
    <mergeCell ref="A24:B24"/>
    <mergeCell ref="A26:B26"/>
    <mergeCell ref="A29:R29"/>
    <mergeCell ref="A30:R30"/>
    <mergeCell ref="A31:R31"/>
    <mergeCell ref="A32:R32"/>
    <mergeCell ref="A35:R35"/>
    <mergeCell ref="A38:B38"/>
    <mergeCell ref="D37:I37"/>
    <mergeCell ref="A43:B43"/>
    <mergeCell ref="A48:B48"/>
    <mergeCell ref="A53:B53"/>
    <mergeCell ref="A58:B58"/>
    <mergeCell ref="A64:B64"/>
    <mergeCell ref="A69:B69"/>
    <mergeCell ref="A74:B74"/>
    <mergeCell ref="A79:B79"/>
    <mergeCell ref="D5:E5"/>
    <mergeCell ref="F5:I5"/>
    <mergeCell ref="N5:P5"/>
    <mergeCell ref="F3:I3"/>
    <mergeCell ref="K3:M3"/>
    <mergeCell ref="K4:M4"/>
    <mergeCell ref="K5:M5"/>
    <mergeCell ref="D3:E3"/>
    <mergeCell ref="N3:P3"/>
    <mergeCell ref="D4:E4"/>
    <mergeCell ref="F4:I4"/>
    <mergeCell ref="N4:P4"/>
  </mergeCells>
  <dataValidations disablePrompts="1" count="1">
    <dataValidation type="list" allowBlank="1" showInputMessage="1" showErrorMessage="1" sqref="K39 K85 K80 K75 K70 K65 K59 K54 K49 K44 K90" xr:uid="{00000000-0002-0000-0400-000000000000}">
      <formula1>$B$124:$B$127</formula1>
    </dataValidation>
  </dataValidations>
  <pageMargins left="0.45" right="0.45" top="0.5" bottom="0.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290"/>
  <sheetViews>
    <sheetView zoomScale="80" zoomScaleNormal="80" workbookViewId="0">
      <pane ySplit="8" topLeftCell="A9" activePane="bottomLeft" state="frozen"/>
      <selection pane="bottomLeft" activeCell="A9" sqref="A9:B9"/>
    </sheetView>
  </sheetViews>
  <sheetFormatPr defaultColWidth="9.109375" defaultRowHeight="13.2" x14ac:dyDescent="0.25"/>
  <cols>
    <col min="1" max="1" width="16.6640625" style="7" customWidth="1"/>
    <col min="2" max="2" width="31.5546875" style="7" customWidth="1"/>
    <col min="3" max="3" width="4.88671875" style="7" customWidth="1"/>
    <col min="4" max="9" width="14.44140625" style="7" customWidth="1"/>
    <col min="10" max="10" width="7.33203125" style="7" bestFit="1" customWidth="1"/>
    <col min="11" max="11" width="9.5546875" style="7" bestFit="1" customWidth="1"/>
    <col min="12" max="15" width="13.44140625" style="7" customWidth="1"/>
    <col min="16" max="16" width="15.109375" style="7" customWidth="1"/>
    <col min="17" max="17" width="7.33203125" style="7" bestFit="1" customWidth="1"/>
    <col min="18" max="18" width="17.77734375" style="7" customWidth="1"/>
    <col min="19" max="16384" width="9.109375" style="7"/>
  </cols>
  <sheetData>
    <row r="1" spans="1:18" ht="51" customHeight="1" thickBot="1" x14ac:dyDescent="0.3">
      <c r="A1" s="845" t="s">
        <v>210</v>
      </c>
      <c r="B1" s="776"/>
      <c r="C1" s="776"/>
      <c r="D1" s="776"/>
      <c r="E1" s="776"/>
      <c r="F1" s="776"/>
      <c r="G1" s="776"/>
      <c r="H1" s="776"/>
      <c r="I1" s="776"/>
      <c r="J1" s="776"/>
      <c r="K1" s="776"/>
      <c r="L1" s="776"/>
      <c r="M1" s="776"/>
      <c r="N1" s="776"/>
      <c r="O1" s="776"/>
      <c r="P1" s="776"/>
      <c r="Q1" s="776"/>
      <c r="R1" s="777"/>
    </row>
    <row r="3" spans="1:18" s="4" customFormat="1"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s="4" customFormat="1"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s="4" customFormat="1"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6" spans="1:18" s="386" customFormat="1" x14ac:dyDescent="0.25">
      <c r="A6" s="385"/>
      <c r="B6" s="385"/>
      <c r="C6" s="385"/>
      <c r="D6" s="385"/>
      <c r="E6" s="385"/>
      <c r="F6" s="385"/>
      <c r="G6" s="385"/>
      <c r="H6" s="385"/>
      <c r="I6" s="385"/>
      <c r="J6" s="385"/>
      <c r="K6" s="385"/>
      <c r="L6" s="385"/>
      <c r="M6" s="385"/>
      <c r="N6" s="385"/>
      <c r="O6" s="385"/>
      <c r="P6" s="385"/>
      <c r="Q6" s="385"/>
      <c r="R6" s="385"/>
    </row>
    <row r="7" spans="1:18" s="386" customFormat="1" ht="13.8" x14ac:dyDescent="0.25">
      <c r="A7" s="770" t="s">
        <v>148</v>
      </c>
      <c r="B7" s="772"/>
      <c r="C7" s="387"/>
      <c r="D7" s="770" t="str">
        <f>'Task Summary'!F7</f>
        <v>Annual (FFY) Invoice Period No. 1:</v>
      </c>
      <c r="E7" s="771"/>
      <c r="F7" s="771"/>
      <c r="G7" s="771"/>
      <c r="H7" s="771"/>
      <c r="I7" s="772"/>
      <c r="J7" s="387"/>
      <c r="K7" s="770" t="str">
        <f>'Task Summary'!M7</f>
        <v>Annual (FFY) Invoice Period No. 2:</v>
      </c>
      <c r="L7" s="771"/>
      <c r="M7" s="771"/>
      <c r="N7" s="771"/>
      <c r="O7" s="771"/>
      <c r="P7" s="772"/>
      <c r="Q7" s="387"/>
      <c r="R7" s="150" t="str">
        <f>'Task Summary'!T7</f>
        <v>Task Totals:</v>
      </c>
    </row>
    <row r="8" spans="1:18" s="386" customFormat="1" x14ac:dyDescent="0.25">
      <c r="A8" s="773"/>
      <c r="B8" s="774"/>
      <c r="C8" s="388"/>
      <c r="D8" s="307" t="e">
        <f>+'Task Summary'!F8</f>
        <v>#VALUE!</v>
      </c>
      <c r="E8" s="307" t="e">
        <f>'Task Summary'!G8</f>
        <v>#VALUE!</v>
      </c>
      <c r="F8" s="307" t="e">
        <f>'Task Summary'!H8</f>
        <v>#VALUE!</v>
      </c>
      <c r="G8" s="307" t="e">
        <f>'Task Summary'!I8</f>
        <v>#VALUE!</v>
      </c>
      <c r="H8" s="307" t="e">
        <f>'Task Summary'!J8</f>
        <v>#VALUE!</v>
      </c>
      <c r="I8" s="307" t="e">
        <f>'Task Summary'!K8</f>
        <v>#VALUE!</v>
      </c>
      <c r="J8" s="387"/>
      <c r="K8" s="307" t="e">
        <f>'Task Summary'!M8</f>
        <v>#VALUE!</v>
      </c>
      <c r="L8" s="307" t="e">
        <f>'Task Summary'!N8</f>
        <v>#VALUE!</v>
      </c>
      <c r="M8" s="307" t="e">
        <f>'Task Summary'!O8</f>
        <v>#VALUE!</v>
      </c>
      <c r="N8" s="307" t="e">
        <f>'Task Summary'!P8</f>
        <v>#VALUE!</v>
      </c>
      <c r="O8" s="307" t="e">
        <f>'Task Summary'!Q8</f>
        <v>#VALUE!</v>
      </c>
      <c r="P8" s="307" t="e">
        <f>'Task Summary'!R8</f>
        <v>#VALUE!</v>
      </c>
      <c r="Q8" s="389"/>
      <c r="R8" s="146" t="str">
        <f>'Task Summary'!T8</f>
        <v>Year-To-Date</v>
      </c>
    </row>
    <row r="9" spans="1:18" s="386" customFormat="1" ht="19.2" customHeight="1" x14ac:dyDescent="0.25">
      <c r="A9" s="766" t="s">
        <v>192</v>
      </c>
      <c r="B9" s="767"/>
      <c r="C9" s="392"/>
      <c r="D9" s="402"/>
      <c r="E9" s="403"/>
      <c r="F9" s="403"/>
      <c r="G9" s="403"/>
      <c r="H9" s="403"/>
      <c r="I9" s="404"/>
      <c r="J9" s="392"/>
      <c r="K9" s="402"/>
      <c r="L9" s="403"/>
      <c r="M9" s="403"/>
      <c r="N9" s="403"/>
      <c r="O9" s="403"/>
      <c r="P9" s="404"/>
      <c r="Q9" s="392"/>
      <c r="R9" s="405"/>
    </row>
    <row r="10" spans="1:18" s="386" customFormat="1" ht="40.950000000000003" customHeight="1" x14ac:dyDescent="0.25">
      <c r="A10" s="816" t="s">
        <v>169</v>
      </c>
      <c r="B10" s="817"/>
      <c r="C10" s="392"/>
      <c r="D10" s="406"/>
      <c r="E10" s="407"/>
      <c r="F10" s="407"/>
      <c r="G10" s="407"/>
      <c r="H10" s="407"/>
      <c r="I10" s="408"/>
      <c r="J10" s="392"/>
      <c r="K10" s="406"/>
      <c r="L10" s="407"/>
      <c r="M10" s="407"/>
      <c r="N10" s="407"/>
      <c r="O10" s="407"/>
      <c r="P10" s="408"/>
      <c r="Q10" s="392"/>
      <c r="R10" s="409"/>
    </row>
    <row r="11" spans="1:18" s="386" customFormat="1" x14ac:dyDescent="0.25">
      <c r="A11" s="399"/>
      <c r="B11" s="399" t="s">
        <v>7</v>
      </c>
      <c r="C11" s="392"/>
      <c r="D11" s="397">
        <f t="shared" ref="D11:I11" ca="1" si="0">IF(SUMPRODUCT(--($K$39:$K$148="&lt;=== choose from drop-down list"),OFFSET(D$39:D$148,3,0))&gt;0,"#VALUE!",SUMPRODUCT(--($K$39:$K$148="employee of Anchor"),OFFSET(D$39:D$148,2,0)))</f>
        <v>0</v>
      </c>
      <c r="E11" s="397">
        <f t="shared" ca="1" si="0"/>
        <v>0</v>
      </c>
      <c r="F11" s="397">
        <f t="shared" ca="1" si="0"/>
        <v>0</v>
      </c>
      <c r="G11" s="397">
        <f t="shared" ca="1" si="0"/>
        <v>0</v>
      </c>
      <c r="H11" s="397">
        <f t="shared" ca="1" si="0"/>
        <v>0</v>
      </c>
      <c r="I11" s="397">
        <f t="shared" ca="1" si="0"/>
        <v>0</v>
      </c>
      <c r="J11" s="390"/>
      <c r="K11" s="397">
        <f t="shared" ref="K11:P11" ca="1" si="1">IF(SUMPRODUCT(--($K$39:$K$148="&lt;=== choose from drop-down list"),OFFSET(K$39:K$148,3,0))&gt;0,"#VALUE!",SUMPRODUCT(--($K$39:$K$148="employee of Anchor"),OFFSET(K$39:K$148,2,0)))</f>
        <v>0</v>
      </c>
      <c r="L11" s="397">
        <f t="shared" ca="1" si="1"/>
        <v>0</v>
      </c>
      <c r="M11" s="397">
        <f t="shared" ca="1" si="1"/>
        <v>0</v>
      </c>
      <c r="N11" s="397">
        <f t="shared" ca="1" si="1"/>
        <v>0</v>
      </c>
      <c r="O11" s="397">
        <f t="shared" ca="1" si="1"/>
        <v>0</v>
      </c>
      <c r="P11" s="397">
        <f t="shared" ca="1" si="1"/>
        <v>0</v>
      </c>
      <c r="Q11" s="392"/>
      <c r="R11" s="397">
        <f ca="1">SUM(D11:Q11)</f>
        <v>0</v>
      </c>
    </row>
    <row r="12" spans="1:18" s="386" customFormat="1" x14ac:dyDescent="0.25">
      <c r="A12" s="399"/>
      <c r="B12" s="399" t="s">
        <v>8</v>
      </c>
      <c r="C12" s="392"/>
      <c r="D12" s="395" t="e">
        <f ca="1">+D13/D11</f>
        <v>#DIV/0!</v>
      </c>
      <c r="E12" s="395" t="e">
        <f t="shared" ref="E12:P12" ca="1" si="2">+E13/E11</f>
        <v>#DIV/0!</v>
      </c>
      <c r="F12" s="395" t="e">
        <f t="shared" ca="1" si="2"/>
        <v>#DIV/0!</v>
      </c>
      <c r="G12" s="395" t="e">
        <f t="shared" ca="1" si="2"/>
        <v>#DIV/0!</v>
      </c>
      <c r="H12" s="395" t="e">
        <f t="shared" ca="1" si="2"/>
        <v>#DIV/0!</v>
      </c>
      <c r="I12" s="395" t="e">
        <f t="shared" ca="1" si="2"/>
        <v>#DIV/0!</v>
      </c>
      <c r="J12" s="392"/>
      <c r="K12" s="395" t="e">
        <f t="shared" ca="1" si="2"/>
        <v>#DIV/0!</v>
      </c>
      <c r="L12" s="395" t="e">
        <f t="shared" ca="1" si="2"/>
        <v>#DIV/0!</v>
      </c>
      <c r="M12" s="395" t="e">
        <f t="shared" ca="1" si="2"/>
        <v>#DIV/0!</v>
      </c>
      <c r="N12" s="395" t="e">
        <f t="shared" ca="1" si="2"/>
        <v>#DIV/0!</v>
      </c>
      <c r="O12" s="395" t="e">
        <f t="shared" ca="1" si="2"/>
        <v>#DIV/0!</v>
      </c>
      <c r="P12" s="395" t="e">
        <f t="shared" ca="1" si="2"/>
        <v>#DIV/0!</v>
      </c>
      <c r="Q12" s="392"/>
      <c r="R12" s="395" t="e">
        <f ca="1">+R13/R11</f>
        <v>#DIV/0!</v>
      </c>
    </row>
    <row r="13" spans="1:18" s="386" customFormat="1" ht="15.6" x14ac:dyDescent="0.25">
      <c r="A13" s="399"/>
      <c r="B13" s="399" t="s">
        <v>21</v>
      </c>
      <c r="C13" s="392"/>
      <c r="D13" s="395">
        <f t="shared" ref="D13:I13" ca="1" si="3">IF(SUMPRODUCT(--($K$39:$K$148="&lt;=== choose from drop-down list"),OFFSET(D$39:D$148,3,0))&gt;0,"#VALUE!",SUMPRODUCT(--($K$39:$K$148="employee of Anchor"),OFFSET(D$39:D$148,3,0)))</f>
        <v>0</v>
      </c>
      <c r="E13" s="395">
        <f t="shared" ca="1" si="3"/>
        <v>0</v>
      </c>
      <c r="F13" s="395">
        <f t="shared" ca="1" si="3"/>
        <v>0</v>
      </c>
      <c r="G13" s="395">
        <f t="shared" ca="1" si="3"/>
        <v>0</v>
      </c>
      <c r="H13" s="395">
        <f t="shared" ca="1" si="3"/>
        <v>0</v>
      </c>
      <c r="I13" s="395">
        <f t="shared" ca="1" si="3"/>
        <v>0</v>
      </c>
      <c r="J13" s="392"/>
      <c r="K13" s="395">
        <f t="shared" ref="K13:P13" ca="1" si="4">IF(SUMPRODUCT(--($K$39:$K$148="&lt;=== choose from drop-down list"),OFFSET(K$39:K$148,3,0))&gt;0,"#VALUE!",SUMPRODUCT(--($K$39:$K$148="employee of Anchor"),OFFSET(K$39:K$148,3,0)))</f>
        <v>0</v>
      </c>
      <c r="L13" s="395">
        <f t="shared" ca="1" si="4"/>
        <v>0</v>
      </c>
      <c r="M13" s="395">
        <f t="shared" ca="1" si="4"/>
        <v>0</v>
      </c>
      <c r="N13" s="395">
        <f t="shared" ca="1" si="4"/>
        <v>0</v>
      </c>
      <c r="O13" s="395">
        <f t="shared" ca="1" si="4"/>
        <v>0</v>
      </c>
      <c r="P13" s="395">
        <f t="shared" ca="1" si="4"/>
        <v>0</v>
      </c>
      <c r="Q13" s="392"/>
      <c r="R13" s="395">
        <f ca="1">SUM(D13:Q13)</f>
        <v>0</v>
      </c>
    </row>
    <row r="14" spans="1:18" s="386" customFormat="1" ht="15.6" x14ac:dyDescent="0.25">
      <c r="A14" s="399"/>
      <c r="B14" s="399" t="s">
        <v>28</v>
      </c>
      <c r="C14" s="392"/>
      <c r="D14" s="135"/>
      <c r="E14" s="135"/>
      <c r="F14" s="135"/>
      <c r="G14" s="135"/>
      <c r="H14" s="135"/>
      <c r="I14" s="135"/>
      <c r="J14" s="392"/>
      <c r="K14" s="135"/>
      <c r="L14" s="135"/>
      <c r="M14" s="135"/>
      <c r="N14" s="135"/>
      <c r="O14" s="135"/>
      <c r="P14" s="135"/>
      <c r="Q14" s="392"/>
      <c r="R14" s="398" t="e">
        <f ca="1">+R21/R13-1</f>
        <v>#DIV/0!</v>
      </c>
    </row>
    <row r="15" spans="1:18" s="411" customFormat="1" x14ac:dyDescent="0.25">
      <c r="A15" s="399"/>
      <c r="B15" s="399" t="s">
        <v>134</v>
      </c>
      <c r="C15" s="410"/>
      <c r="D15" s="395">
        <f t="shared" ref="D15:P15" ca="1" si="5">+D13*(1+D14)</f>
        <v>0</v>
      </c>
      <c r="E15" s="395">
        <f t="shared" ca="1" si="5"/>
        <v>0</v>
      </c>
      <c r="F15" s="395">
        <f t="shared" ca="1" si="5"/>
        <v>0</v>
      </c>
      <c r="G15" s="395">
        <f t="shared" ca="1" si="5"/>
        <v>0</v>
      </c>
      <c r="H15" s="395">
        <f t="shared" ca="1" si="5"/>
        <v>0</v>
      </c>
      <c r="I15" s="395">
        <f t="shared" ca="1" si="5"/>
        <v>0</v>
      </c>
      <c r="J15" s="392"/>
      <c r="K15" s="395">
        <f t="shared" ca="1" si="5"/>
        <v>0</v>
      </c>
      <c r="L15" s="395">
        <f t="shared" ca="1" si="5"/>
        <v>0</v>
      </c>
      <c r="M15" s="395">
        <f t="shared" ca="1" si="5"/>
        <v>0</v>
      </c>
      <c r="N15" s="395">
        <f t="shared" ca="1" si="5"/>
        <v>0</v>
      </c>
      <c r="O15" s="395">
        <f t="shared" ca="1" si="5"/>
        <v>0</v>
      </c>
      <c r="P15" s="395">
        <f t="shared" ca="1" si="5"/>
        <v>0</v>
      </c>
      <c r="Q15" s="410"/>
      <c r="R15" s="395">
        <f ca="1">SUM(D15:Q15)</f>
        <v>0</v>
      </c>
    </row>
    <row r="16" spans="1:18" s="411" customFormat="1" ht="45.6" customHeight="1" x14ac:dyDescent="0.25">
      <c r="A16" s="818" t="s">
        <v>170</v>
      </c>
      <c r="B16" s="817"/>
      <c r="C16" s="410"/>
      <c r="D16" s="181"/>
      <c r="E16" s="182"/>
      <c r="F16" s="182"/>
      <c r="G16" s="182"/>
      <c r="H16" s="182"/>
      <c r="I16" s="183"/>
      <c r="J16" s="392"/>
      <c r="K16" s="181"/>
      <c r="L16" s="182"/>
      <c r="M16" s="182"/>
      <c r="N16" s="182"/>
      <c r="O16" s="182"/>
      <c r="P16" s="183"/>
      <c r="Q16" s="410"/>
      <c r="R16" s="393"/>
    </row>
    <row r="17" spans="1:18" s="411" customFormat="1" x14ac:dyDescent="0.25">
      <c r="A17" s="184"/>
      <c r="B17" s="399" t="s">
        <v>7</v>
      </c>
      <c r="C17" s="410"/>
      <c r="D17" s="412">
        <f t="shared" ref="D17:I17" ca="1" si="6">IF(SUMPRODUCT(--($K$39:$K$148="&lt;=== choose from drop-down list"),OFFSET(D$39:D$148,3,0))&gt;0,"#VALUE!",SUMPRODUCT(--($K$39:$K$148="individual independent contractor"),OFFSET(D$39:D$148,2,0))+SUMPRODUCT(--($K$39:$K$148="furnished by subcontractor firm"),OFFSET(D$39:D$148,2,0)))</f>
        <v>0</v>
      </c>
      <c r="E17" s="412">
        <f t="shared" ca="1" si="6"/>
        <v>0</v>
      </c>
      <c r="F17" s="412">
        <f t="shared" ca="1" si="6"/>
        <v>0</v>
      </c>
      <c r="G17" s="412">
        <f t="shared" ca="1" si="6"/>
        <v>0</v>
      </c>
      <c r="H17" s="412">
        <f t="shared" ca="1" si="6"/>
        <v>0</v>
      </c>
      <c r="I17" s="412">
        <f t="shared" ca="1" si="6"/>
        <v>0</v>
      </c>
      <c r="J17" s="392"/>
      <c r="K17" s="412">
        <f t="shared" ref="K17:P17" ca="1" si="7">IF(SUMPRODUCT(--($K$39:$K$148="&lt;=== choose from drop-down list"),OFFSET(K$39:K$148,3,0))&gt;0,"#VALUE!",SUMPRODUCT(--($K$39:$K$148="individual independent contractor"),OFFSET(K$39:K$148,2,0))+SUMPRODUCT(--($K$39:$K$148="furnished by subcontractor firm"),OFFSET(K$39:K$148,2,0)))</f>
        <v>0</v>
      </c>
      <c r="L17" s="412">
        <f t="shared" ca="1" si="7"/>
        <v>0</v>
      </c>
      <c r="M17" s="412">
        <f t="shared" ca="1" si="7"/>
        <v>0</v>
      </c>
      <c r="N17" s="412">
        <f t="shared" ca="1" si="7"/>
        <v>0</v>
      </c>
      <c r="O17" s="412">
        <f t="shared" ca="1" si="7"/>
        <v>0</v>
      </c>
      <c r="P17" s="412">
        <f t="shared" ca="1" si="7"/>
        <v>0</v>
      </c>
      <c r="Q17" s="410"/>
      <c r="R17" s="397">
        <f ca="1">SUM(D17:Q17)</f>
        <v>0</v>
      </c>
    </row>
    <row r="18" spans="1:18" s="411" customFormat="1" x14ac:dyDescent="0.25">
      <c r="A18" s="184"/>
      <c r="B18" s="399" t="s">
        <v>8</v>
      </c>
      <c r="C18" s="410"/>
      <c r="D18" s="395" t="e">
        <f t="shared" ref="D18:P18" ca="1" si="8">+D19/D17</f>
        <v>#DIV/0!</v>
      </c>
      <c r="E18" s="395" t="e">
        <f t="shared" ca="1" si="8"/>
        <v>#DIV/0!</v>
      </c>
      <c r="F18" s="395" t="e">
        <f t="shared" ca="1" si="8"/>
        <v>#DIV/0!</v>
      </c>
      <c r="G18" s="395" t="e">
        <f t="shared" ca="1" si="8"/>
        <v>#DIV/0!</v>
      </c>
      <c r="H18" s="395" t="e">
        <f t="shared" ca="1" si="8"/>
        <v>#DIV/0!</v>
      </c>
      <c r="I18" s="395" t="e">
        <f t="shared" ca="1" si="8"/>
        <v>#DIV/0!</v>
      </c>
      <c r="J18" s="392"/>
      <c r="K18" s="395" t="e">
        <f t="shared" ca="1" si="8"/>
        <v>#DIV/0!</v>
      </c>
      <c r="L18" s="395" t="e">
        <f t="shared" ca="1" si="8"/>
        <v>#DIV/0!</v>
      </c>
      <c r="M18" s="395" t="e">
        <f t="shared" ca="1" si="8"/>
        <v>#DIV/0!</v>
      </c>
      <c r="N18" s="395" t="e">
        <f t="shared" ca="1" si="8"/>
        <v>#DIV/0!</v>
      </c>
      <c r="O18" s="395" t="e">
        <f t="shared" ca="1" si="8"/>
        <v>#DIV/0!</v>
      </c>
      <c r="P18" s="395" t="e">
        <f t="shared" ca="1" si="8"/>
        <v>#DIV/0!</v>
      </c>
      <c r="Q18" s="410"/>
      <c r="R18" s="395" t="e">
        <f t="shared" ref="R18" ca="1" si="9">+R19/R17</f>
        <v>#DIV/0!</v>
      </c>
    </row>
    <row r="19" spans="1:18" s="411" customFormat="1" ht="15.6" x14ac:dyDescent="0.25">
      <c r="A19" s="399"/>
      <c r="B19" s="399" t="s">
        <v>21</v>
      </c>
      <c r="C19" s="410"/>
      <c r="D19" s="395">
        <f t="shared" ref="D19:I19" ca="1" si="10">IF(SUMPRODUCT(--($K$39:$K$148="&lt;=== choose from drop-down list"),OFFSET(D$39:D$148,3,0))&gt;0,"#VALUE!",SUMPRODUCT(--($K$39:$K$148="individual independent contractor"),OFFSET(D$39:D$148,3,0))+SUMPRODUCT(--($K$39:$K$148="furnished by subcontractor firm"),OFFSET(D$39:D$148,3,0)))</f>
        <v>0</v>
      </c>
      <c r="E19" s="395">
        <f t="shared" ca="1" si="10"/>
        <v>0</v>
      </c>
      <c r="F19" s="395">
        <f t="shared" ca="1" si="10"/>
        <v>0</v>
      </c>
      <c r="G19" s="395">
        <f t="shared" ca="1" si="10"/>
        <v>0</v>
      </c>
      <c r="H19" s="395">
        <f t="shared" ca="1" si="10"/>
        <v>0</v>
      </c>
      <c r="I19" s="395">
        <f t="shared" ca="1" si="10"/>
        <v>0</v>
      </c>
      <c r="J19" s="392"/>
      <c r="K19" s="395">
        <f t="shared" ref="K19:P19" ca="1" si="11">IF(SUMPRODUCT(--($K$39:$K$148="&lt;=== choose from drop-down list"),OFFSET(K$39:K$148,3,0))&gt;0,"#VALUE!",SUMPRODUCT(--($K$39:$K$148="individual independent contractor"),OFFSET(K$39:K$148,3,0))+SUMPRODUCT(--($K$39:$K$148="furnished by subcontractor firm"),OFFSET(K$39:K$148,3,0)))</f>
        <v>0</v>
      </c>
      <c r="L19" s="395">
        <f t="shared" ca="1" si="11"/>
        <v>0</v>
      </c>
      <c r="M19" s="395">
        <f t="shared" ca="1" si="11"/>
        <v>0</v>
      </c>
      <c r="N19" s="395">
        <f t="shared" ca="1" si="11"/>
        <v>0</v>
      </c>
      <c r="O19" s="395">
        <f t="shared" ca="1" si="11"/>
        <v>0</v>
      </c>
      <c r="P19" s="395">
        <f t="shared" ca="1" si="11"/>
        <v>0</v>
      </c>
      <c r="Q19" s="410"/>
      <c r="R19" s="395">
        <f ca="1">SUM(D19:Q19)</f>
        <v>0</v>
      </c>
    </row>
    <row r="20" spans="1:18" s="411" customFormat="1" x14ac:dyDescent="0.25">
      <c r="A20" s="406"/>
      <c r="B20" s="408"/>
      <c r="C20" s="410"/>
      <c r="D20" s="181"/>
      <c r="E20" s="182"/>
      <c r="F20" s="182"/>
      <c r="G20" s="182"/>
      <c r="H20" s="182"/>
      <c r="I20" s="183"/>
      <c r="J20" s="392"/>
      <c r="K20" s="181"/>
      <c r="L20" s="182"/>
      <c r="M20" s="182"/>
      <c r="N20" s="182"/>
      <c r="O20" s="182"/>
      <c r="P20" s="183"/>
      <c r="Q20" s="410"/>
      <c r="R20" s="393"/>
    </row>
    <row r="21" spans="1:18" s="386" customFormat="1" x14ac:dyDescent="0.25">
      <c r="A21" s="399"/>
      <c r="B21" s="399" t="s">
        <v>9</v>
      </c>
      <c r="C21" s="392"/>
      <c r="D21" s="395">
        <f t="shared" ref="D21:I21" ca="1" si="12">+D15+D19</f>
        <v>0</v>
      </c>
      <c r="E21" s="395">
        <f t="shared" ca="1" si="12"/>
        <v>0</v>
      </c>
      <c r="F21" s="395">
        <f t="shared" ca="1" si="12"/>
        <v>0</v>
      </c>
      <c r="G21" s="395">
        <f t="shared" ca="1" si="12"/>
        <v>0</v>
      </c>
      <c r="H21" s="395">
        <f t="shared" ca="1" si="12"/>
        <v>0</v>
      </c>
      <c r="I21" s="395">
        <f t="shared" ca="1" si="12"/>
        <v>0</v>
      </c>
      <c r="J21" s="392"/>
      <c r="K21" s="395">
        <f t="shared" ref="K21:P21" ca="1" si="13">+K15+K19</f>
        <v>0</v>
      </c>
      <c r="L21" s="395">
        <f t="shared" ca="1" si="13"/>
        <v>0</v>
      </c>
      <c r="M21" s="395">
        <f t="shared" ca="1" si="13"/>
        <v>0</v>
      </c>
      <c r="N21" s="395">
        <f t="shared" ca="1" si="13"/>
        <v>0</v>
      </c>
      <c r="O21" s="395">
        <f t="shared" ca="1" si="13"/>
        <v>0</v>
      </c>
      <c r="P21" s="395">
        <f t="shared" ca="1" si="13"/>
        <v>0</v>
      </c>
      <c r="Q21" s="392"/>
      <c r="R21" s="395">
        <f ca="1">SUM(D21:Q21)</f>
        <v>0</v>
      </c>
    </row>
    <row r="22" spans="1:18" s="386" customFormat="1" ht="15.6" x14ac:dyDescent="0.25">
      <c r="A22" s="399"/>
      <c r="B22" s="399" t="s">
        <v>29</v>
      </c>
      <c r="C22" s="392"/>
      <c r="D22" s="135"/>
      <c r="E22" s="135"/>
      <c r="F22" s="135"/>
      <c r="G22" s="135"/>
      <c r="H22" s="135"/>
      <c r="I22" s="135"/>
      <c r="J22" s="392"/>
      <c r="K22" s="135"/>
      <c r="L22" s="135"/>
      <c r="M22" s="135"/>
      <c r="N22" s="135"/>
      <c r="O22" s="135"/>
      <c r="P22" s="135"/>
      <c r="Q22" s="392"/>
      <c r="R22" s="398" t="e">
        <f ca="1">+R23/R21</f>
        <v>#DIV/0!</v>
      </c>
    </row>
    <row r="23" spans="1:18" s="386" customFormat="1" x14ac:dyDescent="0.25">
      <c r="A23" s="399"/>
      <c r="B23" s="399" t="s">
        <v>140</v>
      </c>
      <c r="C23" s="392"/>
      <c r="D23" s="395">
        <f t="shared" ref="D23:I23" ca="1" si="14">+D22*D21</f>
        <v>0</v>
      </c>
      <c r="E23" s="395">
        <f t="shared" ca="1" si="14"/>
        <v>0</v>
      </c>
      <c r="F23" s="395">
        <f t="shared" ca="1" si="14"/>
        <v>0</v>
      </c>
      <c r="G23" s="395">
        <f t="shared" ca="1" si="14"/>
        <v>0</v>
      </c>
      <c r="H23" s="395">
        <f t="shared" ca="1" si="14"/>
        <v>0</v>
      </c>
      <c r="I23" s="395">
        <f t="shared" ca="1" si="14"/>
        <v>0</v>
      </c>
      <c r="J23" s="392"/>
      <c r="K23" s="395">
        <f t="shared" ref="K23:P23" ca="1" si="15">+K22*K21</f>
        <v>0</v>
      </c>
      <c r="L23" s="395">
        <f t="shared" ca="1" si="15"/>
        <v>0</v>
      </c>
      <c r="M23" s="395">
        <f t="shared" ca="1" si="15"/>
        <v>0</v>
      </c>
      <c r="N23" s="395">
        <f t="shared" ca="1" si="15"/>
        <v>0</v>
      </c>
      <c r="O23" s="395">
        <f t="shared" ca="1" si="15"/>
        <v>0</v>
      </c>
      <c r="P23" s="395">
        <f t="shared" ca="1" si="15"/>
        <v>0</v>
      </c>
      <c r="Q23" s="392"/>
      <c r="R23" s="395">
        <f ca="1">SUM(D23:Q23)</f>
        <v>0</v>
      </c>
    </row>
    <row r="24" spans="1:18" s="386" customFormat="1" x14ac:dyDescent="0.25">
      <c r="A24" s="768" t="s">
        <v>198</v>
      </c>
      <c r="B24" s="841"/>
      <c r="C24" s="392"/>
      <c r="D24" s="413"/>
      <c r="E24" s="414"/>
      <c r="F24" s="414"/>
      <c r="G24" s="414"/>
      <c r="H24" s="414"/>
      <c r="I24" s="415"/>
      <c r="J24" s="392"/>
      <c r="K24" s="413"/>
      <c r="L24" s="414"/>
      <c r="M24" s="414"/>
      <c r="N24" s="414"/>
      <c r="O24" s="414"/>
      <c r="P24" s="415"/>
      <c r="Q24" s="392"/>
      <c r="R24" s="394"/>
    </row>
    <row r="25" spans="1:18" s="386" customFormat="1" ht="31.2" customHeight="1" thickBot="1" x14ac:dyDescent="0.3">
      <c r="A25" s="399"/>
      <c r="B25" s="461" t="s">
        <v>194</v>
      </c>
      <c r="C25" s="392"/>
      <c r="D25" s="396">
        <f>+D168</f>
        <v>0</v>
      </c>
      <c r="E25" s="396">
        <f t="shared" ref="E25:I25" si="16">+E168</f>
        <v>0</v>
      </c>
      <c r="F25" s="396">
        <f t="shared" si="16"/>
        <v>0</v>
      </c>
      <c r="G25" s="396">
        <f t="shared" si="16"/>
        <v>0</v>
      </c>
      <c r="H25" s="396">
        <f t="shared" si="16"/>
        <v>0</v>
      </c>
      <c r="I25" s="396">
        <f t="shared" si="16"/>
        <v>0</v>
      </c>
      <c r="J25" s="392"/>
      <c r="K25" s="396">
        <f t="shared" ref="K25:P25" si="17">+K168</f>
        <v>0</v>
      </c>
      <c r="L25" s="396">
        <f t="shared" si="17"/>
        <v>0</v>
      </c>
      <c r="M25" s="396">
        <f t="shared" si="17"/>
        <v>0</v>
      </c>
      <c r="N25" s="396">
        <f t="shared" si="17"/>
        <v>0</v>
      </c>
      <c r="O25" s="396">
        <f t="shared" si="17"/>
        <v>0</v>
      </c>
      <c r="P25" s="396">
        <f t="shared" si="17"/>
        <v>0</v>
      </c>
      <c r="Q25" s="392"/>
      <c r="R25" s="396">
        <f>SUM(D25:Q25)</f>
        <v>0</v>
      </c>
    </row>
    <row r="26" spans="1:18" s="386" customFormat="1" ht="16.95" customHeight="1" thickTop="1" x14ac:dyDescent="0.25">
      <c r="A26" s="842" t="s">
        <v>193</v>
      </c>
      <c r="B26" s="843"/>
      <c r="C26" s="392"/>
      <c r="D26" s="416">
        <f t="shared" ref="D26:I26" ca="1" si="18">+D21+D23+D25</f>
        <v>0</v>
      </c>
      <c r="E26" s="416">
        <f t="shared" ca="1" si="18"/>
        <v>0</v>
      </c>
      <c r="F26" s="416">
        <f t="shared" ca="1" si="18"/>
        <v>0</v>
      </c>
      <c r="G26" s="416">
        <f t="shared" ca="1" si="18"/>
        <v>0</v>
      </c>
      <c r="H26" s="416">
        <f t="shared" ca="1" si="18"/>
        <v>0</v>
      </c>
      <c r="I26" s="416">
        <f t="shared" ca="1" si="18"/>
        <v>0</v>
      </c>
      <c r="J26" s="392"/>
      <c r="K26" s="416">
        <f t="shared" ref="K26:P26" ca="1" si="19">+K21+K23+K25</f>
        <v>0</v>
      </c>
      <c r="L26" s="416">
        <f t="shared" ca="1" si="19"/>
        <v>0</v>
      </c>
      <c r="M26" s="416">
        <f t="shared" ca="1" si="19"/>
        <v>0</v>
      </c>
      <c r="N26" s="416">
        <f t="shared" ca="1" si="19"/>
        <v>0</v>
      </c>
      <c r="O26" s="416">
        <f t="shared" ca="1" si="19"/>
        <v>0</v>
      </c>
      <c r="P26" s="416">
        <f t="shared" ca="1" si="19"/>
        <v>0</v>
      </c>
      <c r="Q26" s="392"/>
      <c r="R26" s="416">
        <f ca="1">+R21+R23+R25</f>
        <v>0</v>
      </c>
    </row>
    <row r="27" spans="1:18" s="386" customFormat="1" ht="20.25" customHeight="1" x14ac:dyDescent="0.25">
      <c r="A27" s="392"/>
      <c r="B27" s="392"/>
      <c r="C27" s="392"/>
      <c r="D27" s="392"/>
      <c r="E27" s="392"/>
      <c r="F27" s="392"/>
      <c r="G27" s="392"/>
      <c r="H27" s="392"/>
      <c r="I27" s="392"/>
      <c r="J27" s="392"/>
      <c r="K27" s="392"/>
      <c r="L27" s="392"/>
      <c r="M27" s="392"/>
      <c r="N27" s="392"/>
      <c r="O27" s="392"/>
      <c r="P27" s="392"/>
      <c r="Q27" s="392"/>
    </row>
    <row r="28" spans="1:18" s="4" customFormat="1" x14ac:dyDescent="0.25">
      <c r="A28" s="194" t="s">
        <v>167</v>
      </c>
      <c r="B28" s="195"/>
      <c r="C28" s="195"/>
      <c r="D28" s="195"/>
      <c r="E28" s="195"/>
      <c r="F28" s="195"/>
      <c r="G28" s="195"/>
      <c r="H28" s="195"/>
      <c r="I28" s="195"/>
      <c r="J28" s="195"/>
      <c r="K28" s="195"/>
      <c r="L28" s="195"/>
      <c r="M28" s="195"/>
      <c r="N28" s="195"/>
      <c r="O28" s="195"/>
      <c r="P28" s="195"/>
      <c r="Q28" s="195"/>
      <c r="R28" s="196"/>
    </row>
    <row r="29" spans="1:18" s="4" customFormat="1" ht="36" customHeight="1" x14ac:dyDescent="0.25">
      <c r="A29" s="821" t="s">
        <v>133</v>
      </c>
      <c r="B29" s="822"/>
      <c r="C29" s="822"/>
      <c r="D29" s="822"/>
      <c r="E29" s="822"/>
      <c r="F29" s="822"/>
      <c r="G29" s="822"/>
      <c r="H29" s="822"/>
      <c r="I29" s="822"/>
      <c r="J29" s="822"/>
      <c r="K29" s="822"/>
      <c r="L29" s="822"/>
      <c r="M29" s="822"/>
      <c r="N29" s="822"/>
      <c r="O29" s="822"/>
      <c r="P29" s="822"/>
      <c r="Q29" s="822"/>
      <c r="R29" s="823"/>
    </row>
    <row r="30" spans="1:18" s="4" customFormat="1" ht="24" customHeight="1" x14ac:dyDescent="0.25">
      <c r="A30" s="824" t="s">
        <v>177</v>
      </c>
      <c r="B30" s="792"/>
      <c r="C30" s="792"/>
      <c r="D30" s="792"/>
      <c r="E30" s="792"/>
      <c r="F30" s="792"/>
      <c r="G30" s="792"/>
      <c r="H30" s="792"/>
      <c r="I30" s="792"/>
      <c r="J30" s="792"/>
      <c r="K30" s="792"/>
      <c r="L30" s="792"/>
      <c r="M30" s="792"/>
      <c r="N30" s="792"/>
      <c r="O30" s="792"/>
      <c r="P30" s="792"/>
      <c r="Q30" s="792"/>
      <c r="R30" s="793"/>
    </row>
    <row r="31" spans="1:18" s="4" customFormat="1" ht="27.75" customHeight="1" x14ac:dyDescent="0.25">
      <c r="A31" s="824" t="s">
        <v>178</v>
      </c>
      <c r="B31" s="792"/>
      <c r="C31" s="792"/>
      <c r="D31" s="792"/>
      <c r="E31" s="792"/>
      <c r="F31" s="792"/>
      <c r="G31" s="792"/>
      <c r="H31" s="792"/>
      <c r="I31" s="792"/>
      <c r="J31" s="792"/>
      <c r="K31" s="792"/>
      <c r="L31" s="792"/>
      <c r="M31" s="792"/>
      <c r="N31" s="792"/>
      <c r="O31" s="792"/>
      <c r="P31" s="792"/>
      <c r="Q31" s="792"/>
      <c r="R31" s="793"/>
    </row>
    <row r="32" spans="1:18" s="4" customFormat="1" ht="31.2" customHeight="1" x14ac:dyDescent="0.25">
      <c r="A32" s="825" t="s">
        <v>214</v>
      </c>
      <c r="B32" s="826"/>
      <c r="C32" s="826"/>
      <c r="D32" s="826"/>
      <c r="E32" s="826"/>
      <c r="F32" s="826"/>
      <c r="G32" s="826"/>
      <c r="H32" s="826"/>
      <c r="I32" s="826"/>
      <c r="J32" s="826"/>
      <c r="K32" s="826"/>
      <c r="L32" s="826"/>
      <c r="M32" s="826"/>
      <c r="N32" s="826"/>
      <c r="O32" s="826"/>
      <c r="P32" s="826"/>
      <c r="Q32" s="826"/>
      <c r="R32" s="827"/>
    </row>
    <row r="33" spans="1:18" s="4" customFormat="1" ht="15.75" customHeight="1" x14ac:dyDescent="0.25">
      <c r="A33" s="197"/>
      <c r="B33" s="198"/>
      <c r="C33" s="198"/>
      <c r="D33" s="198"/>
      <c r="E33" s="198"/>
      <c r="F33" s="198"/>
      <c r="G33" s="198"/>
      <c r="H33" s="198"/>
      <c r="I33" s="198"/>
      <c r="J33" s="198"/>
      <c r="K33" s="198"/>
      <c r="L33" s="198"/>
      <c r="M33" s="198"/>
      <c r="N33" s="198"/>
      <c r="O33" s="198"/>
      <c r="P33" s="198"/>
      <c r="Q33" s="198"/>
      <c r="R33" s="199"/>
    </row>
    <row r="34" spans="1:18" s="386" customFormat="1" ht="20.25" customHeight="1" x14ac:dyDescent="0.25">
      <c r="A34" s="392"/>
      <c r="B34" s="392"/>
      <c r="C34" s="392"/>
      <c r="D34" s="392"/>
      <c r="E34" s="392"/>
      <c r="F34" s="392"/>
      <c r="G34" s="392"/>
      <c r="H34" s="392"/>
      <c r="I34" s="392"/>
      <c r="J34" s="392"/>
      <c r="K34" s="392"/>
      <c r="L34" s="392"/>
      <c r="M34" s="392"/>
      <c r="N34" s="392"/>
      <c r="O34" s="392"/>
      <c r="P34" s="392"/>
      <c r="Q34" s="392"/>
    </row>
    <row r="35" spans="1:18" s="386" customFormat="1" ht="79.2" customHeight="1" x14ac:dyDescent="0.25">
      <c r="A35" s="759" t="s">
        <v>189</v>
      </c>
      <c r="B35" s="787"/>
      <c r="C35" s="787"/>
      <c r="D35" s="787"/>
      <c r="E35" s="787"/>
      <c r="F35" s="787"/>
      <c r="G35" s="787"/>
      <c r="H35" s="787"/>
      <c r="I35" s="787"/>
      <c r="J35" s="787"/>
      <c r="K35" s="787"/>
      <c r="L35" s="787"/>
      <c r="M35" s="787"/>
      <c r="N35" s="787"/>
      <c r="O35" s="787"/>
      <c r="P35" s="787"/>
      <c r="Q35" s="787"/>
      <c r="R35" s="788"/>
    </row>
    <row r="36" spans="1:18" s="386" customFormat="1" ht="17.399999999999999" customHeight="1" x14ac:dyDescent="0.25">
      <c r="A36" s="392"/>
      <c r="B36" s="392"/>
      <c r="C36" s="392"/>
      <c r="D36" s="392"/>
      <c r="E36" s="392"/>
      <c r="F36" s="392"/>
      <c r="G36" s="392"/>
      <c r="H36" s="392"/>
      <c r="I36" s="392"/>
      <c r="J36" s="392"/>
      <c r="K36" s="392"/>
      <c r="L36" s="392"/>
      <c r="M36" s="392"/>
      <c r="N36" s="392"/>
      <c r="O36" s="392"/>
      <c r="P36" s="392"/>
      <c r="Q36" s="392"/>
    </row>
    <row r="37" spans="1:18" s="386" customFormat="1" x14ac:dyDescent="0.25">
      <c r="A37" s="766" t="s">
        <v>192</v>
      </c>
      <c r="B37" s="767"/>
      <c r="C37" s="392"/>
      <c r="D37" s="402"/>
      <c r="E37" s="403"/>
      <c r="F37" s="403"/>
      <c r="G37" s="403"/>
      <c r="H37" s="403"/>
      <c r="I37" s="404"/>
      <c r="J37" s="392"/>
      <c r="K37" s="402"/>
      <c r="L37" s="403"/>
      <c r="M37" s="403"/>
      <c r="N37" s="403"/>
      <c r="O37" s="403"/>
      <c r="P37" s="404"/>
      <c r="Q37" s="392"/>
      <c r="R37" s="405"/>
    </row>
    <row r="38" spans="1:18" s="386" customFormat="1" x14ac:dyDescent="0.25">
      <c r="A38" s="805" t="s">
        <v>231</v>
      </c>
      <c r="B38" s="841"/>
      <c r="C38" s="392"/>
      <c r="D38" s="406"/>
      <c r="E38" s="407"/>
      <c r="F38" s="407"/>
      <c r="G38" s="407"/>
      <c r="H38" s="407"/>
      <c r="I38" s="417"/>
      <c r="J38" s="392"/>
      <c r="K38" s="406"/>
      <c r="L38" s="407"/>
      <c r="M38" s="407"/>
      <c r="N38" s="418"/>
      <c r="O38" s="418"/>
      <c r="P38" s="417"/>
      <c r="Q38" s="392"/>
      <c r="R38" s="419"/>
    </row>
    <row r="39" spans="1:18" s="386" customFormat="1" ht="15.6" x14ac:dyDescent="0.25">
      <c r="A39" s="399"/>
      <c r="B39" s="321" t="s">
        <v>190</v>
      </c>
      <c r="D39" s="778"/>
      <c r="E39" s="778"/>
      <c r="F39" s="778"/>
      <c r="G39" s="778"/>
      <c r="H39" s="844"/>
      <c r="I39" s="400"/>
      <c r="K39" s="794" t="s">
        <v>27</v>
      </c>
      <c r="L39" s="794"/>
      <c r="M39" s="795"/>
      <c r="N39" s="211"/>
      <c r="O39" s="212"/>
      <c r="P39" s="213"/>
      <c r="Q39" s="392"/>
      <c r="R39" s="420"/>
    </row>
    <row r="40" spans="1:18" s="386" customFormat="1" x14ac:dyDescent="0.25">
      <c r="A40" s="399"/>
      <c r="B40" s="399" t="s">
        <v>14</v>
      </c>
      <c r="D40" s="154"/>
      <c r="E40" s="154"/>
      <c r="F40" s="154"/>
      <c r="G40" s="154"/>
      <c r="H40" s="154"/>
      <c r="I40" s="160"/>
      <c r="K40" s="154"/>
      <c r="L40" s="154"/>
      <c r="M40" s="154"/>
      <c r="N40" s="160"/>
      <c r="O40" s="160"/>
      <c r="P40" s="160"/>
      <c r="Q40" s="392"/>
      <c r="R40" s="401" t="e">
        <f>+R42/R41</f>
        <v>#DIV/0!</v>
      </c>
    </row>
    <row r="41" spans="1:18" s="386" customFormat="1" x14ac:dyDescent="0.25">
      <c r="A41" s="399"/>
      <c r="B41" s="399" t="s">
        <v>135</v>
      </c>
      <c r="D41" s="157"/>
      <c r="E41" s="157"/>
      <c r="F41" s="157"/>
      <c r="G41" s="157"/>
      <c r="H41" s="157"/>
      <c r="I41" s="157"/>
      <c r="K41" s="157"/>
      <c r="L41" s="157"/>
      <c r="M41" s="157"/>
      <c r="N41" s="157"/>
      <c r="O41" s="157"/>
      <c r="P41" s="157"/>
      <c r="Q41" s="392"/>
      <c r="R41" s="397">
        <f>SUM(D41:Q41)</f>
        <v>0</v>
      </c>
    </row>
    <row r="42" spans="1:18" s="386" customFormat="1" x14ac:dyDescent="0.25">
      <c r="A42" s="399"/>
      <c r="B42" s="399" t="s">
        <v>13</v>
      </c>
      <c r="D42" s="421">
        <f>+D40*D41</f>
        <v>0</v>
      </c>
      <c r="E42" s="421">
        <f t="shared" ref="E42:P42" si="20">+E40*E41</f>
        <v>0</v>
      </c>
      <c r="F42" s="421">
        <f t="shared" si="20"/>
        <v>0</v>
      </c>
      <c r="G42" s="421">
        <f t="shared" si="20"/>
        <v>0</v>
      </c>
      <c r="H42" s="421">
        <f t="shared" si="20"/>
        <v>0</v>
      </c>
      <c r="I42" s="421">
        <f>+I40*I41</f>
        <v>0</v>
      </c>
      <c r="K42" s="421">
        <f t="shared" si="20"/>
        <v>0</v>
      </c>
      <c r="L42" s="421">
        <f t="shared" si="20"/>
        <v>0</v>
      </c>
      <c r="M42" s="421">
        <f t="shared" si="20"/>
        <v>0</v>
      </c>
      <c r="N42" s="421">
        <f t="shared" si="20"/>
        <v>0</v>
      </c>
      <c r="O42" s="421">
        <f t="shared" si="20"/>
        <v>0</v>
      </c>
      <c r="P42" s="421">
        <f t="shared" si="20"/>
        <v>0</v>
      </c>
      <c r="Q42" s="392"/>
      <c r="R42" s="421">
        <f>SUM(D42:Q42)</f>
        <v>0</v>
      </c>
    </row>
    <row r="43" spans="1:18" s="386" customFormat="1" x14ac:dyDescent="0.25">
      <c r="A43" s="805" t="s">
        <v>232</v>
      </c>
      <c r="B43" s="841"/>
      <c r="C43" s="392"/>
      <c r="D43" s="406"/>
      <c r="E43" s="407"/>
      <c r="F43" s="407"/>
      <c r="G43" s="407"/>
      <c r="H43" s="407"/>
      <c r="I43" s="417"/>
      <c r="K43" s="406"/>
      <c r="L43" s="407"/>
      <c r="M43" s="407"/>
      <c r="N43" s="418"/>
      <c r="O43" s="418"/>
      <c r="P43" s="417"/>
      <c r="Q43" s="392"/>
      <c r="R43" s="422"/>
    </row>
    <row r="44" spans="1:18" s="386" customFormat="1" ht="15.6" x14ac:dyDescent="0.25">
      <c r="A44" s="399"/>
      <c r="B44" s="321" t="s">
        <v>190</v>
      </c>
      <c r="D44" s="762"/>
      <c r="E44" s="762"/>
      <c r="F44" s="762"/>
      <c r="G44" s="762"/>
      <c r="H44" s="763"/>
      <c r="I44" s="400"/>
      <c r="K44" s="796" t="s">
        <v>27</v>
      </c>
      <c r="L44" s="796"/>
      <c r="M44" s="797"/>
      <c r="N44" s="211"/>
      <c r="O44" s="212"/>
      <c r="P44" s="213"/>
      <c r="Q44" s="392"/>
      <c r="R44" s="420"/>
    </row>
    <row r="45" spans="1:18" s="386" customFormat="1" x14ac:dyDescent="0.25">
      <c r="A45" s="399"/>
      <c r="B45" s="399" t="s">
        <v>14</v>
      </c>
      <c r="D45" s="154"/>
      <c r="E45" s="154"/>
      <c r="F45" s="154"/>
      <c r="G45" s="154"/>
      <c r="H45" s="154"/>
      <c r="I45" s="160"/>
      <c r="K45" s="154"/>
      <c r="L45" s="154"/>
      <c r="M45" s="154"/>
      <c r="N45" s="160"/>
      <c r="O45" s="160"/>
      <c r="P45" s="160"/>
      <c r="Q45" s="392"/>
      <c r="R45" s="401" t="e">
        <f>+R47/R46</f>
        <v>#DIV/0!</v>
      </c>
    </row>
    <row r="46" spans="1:18" s="386" customFormat="1" x14ac:dyDescent="0.25">
      <c r="A46" s="399"/>
      <c r="B46" s="399" t="s">
        <v>135</v>
      </c>
      <c r="D46" s="157"/>
      <c r="E46" s="157"/>
      <c r="F46" s="157"/>
      <c r="G46" s="157"/>
      <c r="H46" s="157"/>
      <c r="I46" s="157"/>
      <c r="K46" s="157"/>
      <c r="L46" s="157"/>
      <c r="M46" s="157"/>
      <c r="N46" s="157"/>
      <c r="O46" s="157"/>
      <c r="P46" s="157"/>
      <c r="Q46" s="392"/>
      <c r="R46" s="397">
        <f>SUM(D46:Q46)</f>
        <v>0</v>
      </c>
    </row>
    <row r="47" spans="1:18" s="386" customFormat="1" x14ac:dyDescent="0.25">
      <c r="A47" s="399"/>
      <c r="B47" s="399" t="s">
        <v>13</v>
      </c>
      <c r="D47" s="421">
        <f>+D45*D46</f>
        <v>0</v>
      </c>
      <c r="E47" s="421">
        <f t="shared" ref="E47:P47" si="21">+E45*E46</f>
        <v>0</v>
      </c>
      <c r="F47" s="421">
        <f t="shared" si="21"/>
        <v>0</v>
      </c>
      <c r="G47" s="421">
        <f t="shared" si="21"/>
        <v>0</v>
      </c>
      <c r="H47" s="421">
        <f t="shared" si="21"/>
        <v>0</v>
      </c>
      <c r="I47" s="421">
        <f>+I45*I46</f>
        <v>0</v>
      </c>
      <c r="K47" s="421">
        <f t="shared" si="21"/>
        <v>0</v>
      </c>
      <c r="L47" s="421">
        <f t="shared" si="21"/>
        <v>0</v>
      </c>
      <c r="M47" s="421">
        <f t="shared" si="21"/>
        <v>0</v>
      </c>
      <c r="N47" s="421">
        <f t="shared" si="21"/>
        <v>0</v>
      </c>
      <c r="O47" s="421">
        <f t="shared" si="21"/>
        <v>0</v>
      </c>
      <c r="P47" s="421">
        <f t="shared" si="21"/>
        <v>0</v>
      </c>
      <c r="Q47" s="392"/>
      <c r="R47" s="421">
        <f>SUM(D47:Q47)</f>
        <v>0</v>
      </c>
    </row>
    <row r="48" spans="1:18" s="386" customFormat="1" x14ac:dyDescent="0.25">
      <c r="A48" s="805" t="s">
        <v>233</v>
      </c>
      <c r="B48" s="841"/>
      <c r="D48" s="406"/>
      <c r="E48" s="407"/>
      <c r="F48" s="407"/>
      <c r="G48" s="407"/>
      <c r="H48" s="407"/>
      <c r="I48" s="417"/>
      <c r="K48" s="406"/>
      <c r="L48" s="407"/>
      <c r="M48" s="407"/>
      <c r="N48" s="418"/>
      <c r="O48" s="418"/>
      <c r="P48" s="417"/>
      <c r="Q48" s="392"/>
      <c r="R48" s="422"/>
    </row>
    <row r="49" spans="1:18" s="386" customFormat="1" ht="15.6" x14ac:dyDescent="0.25">
      <c r="A49" s="399"/>
      <c r="B49" s="321" t="s">
        <v>190</v>
      </c>
      <c r="D49" s="762"/>
      <c r="E49" s="762"/>
      <c r="F49" s="762"/>
      <c r="G49" s="762"/>
      <c r="H49" s="763"/>
      <c r="I49" s="400"/>
      <c r="K49" s="796" t="s">
        <v>27</v>
      </c>
      <c r="L49" s="796"/>
      <c r="M49" s="797"/>
      <c r="N49" s="211"/>
      <c r="O49" s="212"/>
      <c r="P49" s="213"/>
      <c r="Q49" s="392"/>
      <c r="R49" s="420"/>
    </row>
    <row r="50" spans="1:18" s="386" customFormat="1" x14ac:dyDescent="0.25">
      <c r="A50" s="399"/>
      <c r="B50" s="399" t="s">
        <v>14</v>
      </c>
      <c r="D50" s="154"/>
      <c r="E50" s="154"/>
      <c r="F50" s="154"/>
      <c r="G50" s="154"/>
      <c r="H50" s="154"/>
      <c r="I50" s="160"/>
      <c r="K50" s="154"/>
      <c r="L50" s="154"/>
      <c r="M50" s="154"/>
      <c r="N50" s="160"/>
      <c r="O50" s="160"/>
      <c r="P50" s="160"/>
      <c r="Q50" s="392"/>
      <c r="R50" s="401" t="e">
        <f>+R52/R51</f>
        <v>#DIV/0!</v>
      </c>
    </row>
    <row r="51" spans="1:18" s="386" customFormat="1" x14ac:dyDescent="0.25">
      <c r="A51" s="399"/>
      <c r="B51" s="399" t="s">
        <v>135</v>
      </c>
      <c r="D51" s="157"/>
      <c r="E51" s="157"/>
      <c r="F51" s="157"/>
      <c r="G51" s="157"/>
      <c r="H51" s="157"/>
      <c r="I51" s="157"/>
      <c r="K51" s="157"/>
      <c r="L51" s="157"/>
      <c r="M51" s="157"/>
      <c r="N51" s="157"/>
      <c r="O51" s="157"/>
      <c r="P51" s="157"/>
      <c r="Q51" s="392"/>
      <c r="R51" s="397">
        <f>SUM(D51:Q51)</f>
        <v>0</v>
      </c>
    </row>
    <row r="52" spans="1:18" s="386" customFormat="1" x14ac:dyDescent="0.25">
      <c r="A52" s="399"/>
      <c r="B52" s="399" t="s">
        <v>13</v>
      </c>
      <c r="D52" s="421">
        <f>+D50*D51</f>
        <v>0</v>
      </c>
      <c r="E52" s="421">
        <f t="shared" ref="E52:P52" si="22">+E50*E51</f>
        <v>0</v>
      </c>
      <c r="F52" s="421">
        <f t="shared" si="22"/>
        <v>0</v>
      </c>
      <c r="G52" s="421">
        <f t="shared" si="22"/>
        <v>0</v>
      </c>
      <c r="H52" s="421">
        <f t="shared" si="22"/>
        <v>0</v>
      </c>
      <c r="I52" s="421">
        <f>+I50*I51</f>
        <v>0</v>
      </c>
      <c r="K52" s="421">
        <f t="shared" si="22"/>
        <v>0</v>
      </c>
      <c r="L52" s="421">
        <f t="shared" si="22"/>
        <v>0</v>
      </c>
      <c r="M52" s="421">
        <f t="shared" si="22"/>
        <v>0</v>
      </c>
      <c r="N52" s="421">
        <f t="shared" si="22"/>
        <v>0</v>
      </c>
      <c r="O52" s="421">
        <f t="shared" si="22"/>
        <v>0</v>
      </c>
      <c r="P52" s="421">
        <f t="shared" si="22"/>
        <v>0</v>
      </c>
      <c r="Q52" s="392"/>
      <c r="R52" s="421">
        <f>SUM(D52:Q52)</f>
        <v>0</v>
      </c>
    </row>
    <row r="53" spans="1:18" s="386" customFormat="1" x14ac:dyDescent="0.25">
      <c r="A53" s="805" t="s">
        <v>234</v>
      </c>
      <c r="B53" s="841"/>
      <c r="D53" s="406"/>
      <c r="E53" s="407"/>
      <c r="F53" s="407"/>
      <c r="G53" s="407"/>
      <c r="H53" s="407"/>
      <c r="I53" s="417"/>
      <c r="K53" s="406"/>
      <c r="L53" s="407"/>
      <c r="M53" s="407"/>
      <c r="N53" s="418"/>
      <c r="O53" s="418"/>
      <c r="P53" s="417"/>
      <c r="Q53" s="392"/>
      <c r="R53" s="422"/>
    </row>
    <row r="54" spans="1:18" s="386" customFormat="1" ht="15.6" x14ac:dyDescent="0.25">
      <c r="A54" s="399"/>
      <c r="B54" s="321" t="s">
        <v>190</v>
      </c>
      <c r="D54" s="762"/>
      <c r="E54" s="762"/>
      <c r="F54" s="762"/>
      <c r="G54" s="762"/>
      <c r="H54" s="763"/>
      <c r="I54" s="400"/>
      <c r="K54" s="796" t="s">
        <v>27</v>
      </c>
      <c r="L54" s="796"/>
      <c r="M54" s="797"/>
      <c r="N54" s="211"/>
      <c r="O54" s="212"/>
      <c r="P54" s="213"/>
      <c r="Q54" s="392"/>
      <c r="R54" s="420"/>
    </row>
    <row r="55" spans="1:18" s="386" customFormat="1" x14ac:dyDescent="0.25">
      <c r="A55" s="399"/>
      <c r="B55" s="399" t="s">
        <v>14</v>
      </c>
      <c r="D55" s="154"/>
      <c r="E55" s="154"/>
      <c r="F55" s="154"/>
      <c r="G55" s="154"/>
      <c r="H55" s="154"/>
      <c r="I55" s="160"/>
      <c r="K55" s="154"/>
      <c r="L55" s="154"/>
      <c r="M55" s="154"/>
      <c r="N55" s="160"/>
      <c r="O55" s="160"/>
      <c r="P55" s="160"/>
      <c r="Q55" s="392"/>
      <c r="R55" s="401" t="e">
        <f>+R57/R56</f>
        <v>#DIV/0!</v>
      </c>
    </row>
    <row r="56" spans="1:18" s="386" customFormat="1" x14ac:dyDescent="0.25">
      <c r="A56" s="399"/>
      <c r="B56" s="399" t="s">
        <v>135</v>
      </c>
      <c r="D56" s="157"/>
      <c r="E56" s="157"/>
      <c r="F56" s="157"/>
      <c r="G56" s="157"/>
      <c r="H56" s="157"/>
      <c r="I56" s="157"/>
      <c r="K56" s="157"/>
      <c r="L56" s="157"/>
      <c r="M56" s="157"/>
      <c r="N56" s="157"/>
      <c r="O56" s="157"/>
      <c r="P56" s="157"/>
      <c r="Q56" s="392"/>
      <c r="R56" s="397">
        <f>SUM(D56:Q56)</f>
        <v>0</v>
      </c>
    </row>
    <row r="57" spans="1:18" s="386" customFormat="1" x14ac:dyDescent="0.25">
      <c r="A57" s="399"/>
      <c r="B57" s="399" t="s">
        <v>13</v>
      </c>
      <c r="D57" s="421">
        <f>+D55*D56</f>
        <v>0</v>
      </c>
      <c r="E57" s="421">
        <f t="shared" ref="E57:P57" si="23">+E55*E56</f>
        <v>0</v>
      </c>
      <c r="F57" s="421">
        <f t="shared" si="23"/>
        <v>0</v>
      </c>
      <c r="G57" s="421">
        <f t="shared" si="23"/>
        <v>0</v>
      </c>
      <c r="H57" s="421">
        <f t="shared" si="23"/>
        <v>0</v>
      </c>
      <c r="I57" s="421">
        <f>+I55*I56</f>
        <v>0</v>
      </c>
      <c r="K57" s="421">
        <f t="shared" si="23"/>
        <v>0</v>
      </c>
      <c r="L57" s="421">
        <f t="shared" si="23"/>
        <v>0</v>
      </c>
      <c r="M57" s="421">
        <f t="shared" si="23"/>
        <v>0</v>
      </c>
      <c r="N57" s="421">
        <f t="shared" si="23"/>
        <v>0</v>
      </c>
      <c r="O57" s="421">
        <f t="shared" si="23"/>
        <v>0</v>
      </c>
      <c r="P57" s="421">
        <f t="shared" si="23"/>
        <v>0</v>
      </c>
      <c r="Q57" s="392"/>
      <c r="R57" s="421">
        <f>SUM(D57:Q57)</f>
        <v>0</v>
      </c>
    </row>
    <row r="58" spans="1:18" s="386" customFormat="1" x14ac:dyDescent="0.25">
      <c r="A58" s="805" t="s">
        <v>235</v>
      </c>
      <c r="B58" s="841"/>
      <c r="D58" s="406"/>
      <c r="E58" s="407"/>
      <c r="F58" s="407"/>
      <c r="G58" s="407"/>
      <c r="H58" s="407"/>
      <c r="I58" s="417"/>
      <c r="K58" s="406"/>
      <c r="L58" s="407"/>
      <c r="M58" s="407"/>
      <c r="N58" s="418"/>
      <c r="O58" s="418"/>
      <c r="P58" s="417"/>
      <c r="Q58" s="392"/>
      <c r="R58" s="422"/>
    </row>
    <row r="59" spans="1:18" s="386" customFormat="1" ht="15.6" x14ac:dyDescent="0.25">
      <c r="A59" s="399"/>
      <c r="B59" s="321" t="s">
        <v>190</v>
      </c>
      <c r="D59" s="762"/>
      <c r="E59" s="762"/>
      <c r="F59" s="762"/>
      <c r="G59" s="762"/>
      <c r="H59" s="763"/>
      <c r="I59" s="400"/>
      <c r="K59" s="796" t="s">
        <v>27</v>
      </c>
      <c r="L59" s="796"/>
      <c r="M59" s="797"/>
      <c r="N59" s="211"/>
      <c r="O59" s="212"/>
      <c r="P59" s="213"/>
      <c r="Q59" s="392"/>
      <c r="R59" s="420"/>
    </row>
    <row r="60" spans="1:18" s="386" customFormat="1" x14ac:dyDescent="0.25">
      <c r="A60" s="399"/>
      <c r="B60" s="399" t="s">
        <v>14</v>
      </c>
      <c r="D60" s="154"/>
      <c r="E60" s="154"/>
      <c r="F60" s="154"/>
      <c r="G60" s="154"/>
      <c r="H60" s="154"/>
      <c r="I60" s="160"/>
      <c r="K60" s="154"/>
      <c r="L60" s="154"/>
      <c r="M60" s="154"/>
      <c r="N60" s="160"/>
      <c r="O60" s="160"/>
      <c r="P60" s="160"/>
      <c r="Q60" s="392"/>
      <c r="R60" s="401" t="e">
        <f>+R62/R61</f>
        <v>#DIV/0!</v>
      </c>
    </row>
    <row r="61" spans="1:18" s="386" customFormat="1" x14ac:dyDescent="0.25">
      <c r="A61" s="399"/>
      <c r="B61" s="399" t="s">
        <v>135</v>
      </c>
      <c r="D61" s="157"/>
      <c r="E61" s="157"/>
      <c r="F61" s="157"/>
      <c r="G61" s="157"/>
      <c r="H61" s="157"/>
      <c r="I61" s="157"/>
      <c r="K61" s="157"/>
      <c r="L61" s="157"/>
      <c r="M61" s="157"/>
      <c r="N61" s="157"/>
      <c r="O61" s="157"/>
      <c r="P61" s="157"/>
      <c r="Q61" s="392"/>
      <c r="R61" s="397">
        <f>SUM(D61:Q61)</f>
        <v>0</v>
      </c>
    </row>
    <row r="62" spans="1:18" s="386" customFormat="1" x14ac:dyDescent="0.25">
      <c r="A62" s="399"/>
      <c r="B62" s="399" t="s">
        <v>13</v>
      </c>
      <c r="D62" s="395">
        <f>+D60*D61</f>
        <v>0</v>
      </c>
      <c r="E62" s="395">
        <f t="shared" ref="E62:P62" si="24">+E60*E61</f>
        <v>0</v>
      </c>
      <c r="F62" s="395">
        <f t="shared" si="24"/>
        <v>0</v>
      </c>
      <c r="G62" s="395">
        <f t="shared" si="24"/>
        <v>0</v>
      </c>
      <c r="H62" s="395">
        <f t="shared" si="24"/>
        <v>0</v>
      </c>
      <c r="I62" s="395">
        <f>+I60*I61</f>
        <v>0</v>
      </c>
      <c r="K62" s="395">
        <f t="shared" si="24"/>
        <v>0</v>
      </c>
      <c r="L62" s="395">
        <f t="shared" si="24"/>
        <v>0</v>
      </c>
      <c r="M62" s="395">
        <f t="shared" si="24"/>
        <v>0</v>
      </c>
      <c r="N62" s="395">
        <f t="shared" si="24"/>
        <v>0</v>
      </c>
      <c r="O62" s="395">
        <f t="shared" si="24"/>
        <v>0</v>
      </c>
      <c r="P62" s="395">
        <f t="shared" si="24"/>
        <v>0</v>
      </c>
      <c r="Q62" s="392"/>
      <c r="R62" s="395">
        <f>SUM(D62:Q62)</f>
        <v>0</v>
      </c>
    </row>
    <row r="63" spans="1:18" s="386" customFormat="1" x14ac:dyDescent="0.25">
      <c r="A63" s="423" t="s">
        <v>186</v>
      </c>
      <c r="B63" s="392"/>
      <c r="C63" s="392"/>
      <c r="D63" s="424"/>
      <c r="E63" s="424"/>
      <c r="F63" s="424"/>
      <c r="G63" s="424"/>
      <c r="H63" s="424"/>
      <c r="I63" s="424"/>
      <c r="J63" s="425"/>
      <c r="K63" s="424"/>
      <c r="L63" s="424"/>
      <c r="M63" s="424"/>
      <c r="N63" s="424"/>
      <c r="O63" s="424"/>
      <c r="P63" s="424"/>
      <c r="Q63" s="426"/>
      <c r="R63" s="424"/>
    </row>
    <row r="64" spans="1:18" s="386" customFormat="1" hidden="1" x14ac:dyDescent="0.25">
      <c r="A64" s="805" t="s">
        <v>236</v>
      </c>
      <c r="B64" s="841"/>
      <c r="C64" s="392"/>
      <c r="D64" s="413"/>
      <c r="E64" s="414"/>
      <c r="F64" s="414"/>
      <c r="G64" s="414"/>
      <c r="H64" s="414"/>
      <c r="I64" s="427"/>
      <c r="K64" s="413"/>
      <c r="L64" s="414"/>
      <c r="M64" s="414"/>
      <c r="N64" s="428"/>
      <c r="O64" s="428"/>
      <c r="P64" s="427"/>
      <c r="Q64" s="392"/>
      <c r="R64" s="429"/>
    </row>
    <row r="65" spans="1:18" s="386" customFormat="1" ht="15.6" hidden="1" x14ac:dyDescent="0.25">
      <c r="A65" s="399"/>
      <c r="B65" s="321" t="s">
        <v>190</v>
      </c>
      <c r="D65" s="762"/>
      <c r="E65" s="762"/>
      <c r="F65" s="762"/>
      <c r="G65" s="762"/>
      <c r="H65" s="763"/>
      <c r="I65" s="400"/>
      <c r="K65" s="796" t="s">
        <v>27</v>
      </c>
      <c r="L65" s="796"/>
      <c r="M65" s="797"/>
      <c r="N65" s="211"/>
      <c r="O65" s="212"/>
      <c r="P65" s="213"/>
      <c r="Q65" s="392"/>
      <c r="R65" s="420"/>
    </row>
    <row r="66" spans="1:18" s="386" customFormat="1" hidden="1" x14ac:dyDescent="0.25">
      <c r="A66" s="399"/>
      <c r="B66" s="399" t="s">
        <v>14</v>
      </c>
      <c r="D66" s="154"/>
      <c r="E66" s="154"/>
      <c r="F66" s="154"/>
      <c r="G66" s="154"/>
      <c r="H66" s="154"/>
      <c r="I66" s="160"/>
      <c r="K66" s="154"/>
      <c r="L66" s="154"/>
      <c r="M66" s="154"/>
      <c r="N66" s="160"/>
      <c r="O66" s="160"/>
      <c r="P66" s="160"/>
      <c r="Q66" s="392"/>
      <c r="R66" s="401" t="e">
        <f>+R68/R67</f>
        <v>#DIV/0!</v>
      </c>
    </row>
    <row r="67" spans="1:18" s="386" customFormat="1" hidden="1" x14ac:dyDescent="0.25">
      <c r="A67" s="399"/>
      <c r="B67" s="399" t="s">
        <v>135</v>
      </c>
      <c r="D67" s="157"/>
      <c r="E67" s="157"/>
      <c r="F67" s="157"/>
      <c r="G67" s="157"/>
      <c r="H67" s="157"/>
      <c r="I67" s="157"/>
      <c r="K67" s="157"/>
      <c r="L67" s="157"/>
      <c r="M67" s="157"/>
      <c r="N67" s="157"/>
      <c r="O67" s="157"/>
      <c r="P67" s="157"/>
      <c r="Q67" s="392"/>
      <c r="R67" s="397">
        <f>SUM(D67:Q67)</f>
        <v>0</v>
      </c>
    </row>
    <row r="68" spans="1:18" s="386" customFormat="1" hidden="1" x14ac:dyDescent="0.25">
      <c r="A68" s="399"/>
      <c r="B68" s="399" t="s">
        <v>13</v>
      </c>
      <c r="D68" s="421">
        <f>+D66*D67</f>
        <v>0</v>
      </c>
      <c r="E68" s="421">
        <f t="shared" ref="E68:P68" si="25">+E66*E67</f>
        <v>0</v>
      </c>
      <c r="F68" s="421">
        <f t="shared" si="25"/>
        <v>0</v>
      </c>
      <c r="G68" s="421">
        <f t="shared" si="25"/>
        <v>0</v>
      </c>
      <c r="H68" s="421">
        <f t="shared" si="25"/>
        <v>0</v>
      </c>
      <c r="I68" s="421">
        <f>+I66*I67</f>
        <v>0</v>
      </c>
      <c r="K68" s="421">
        <f t="shared" si="25"/>
        <v>0</v>
      </c>
      <c r="L68" s="421">
        <f t="shared" si="25"/>
        <v>0</v>
      </c>
      <c r="M68" s="421">
        <f t="shared" si="25"/>
        <v>0</v>
      </c>
      <c r="N68" s="421">
        <f t="shared" si="25"/>
        <v>0</v>
      </c>
      <c r="O68" s="421">
        <f t="shared" si="25"/>
        <v>0</v>
      </c>
      <c r="P68" s="421">
        <f t="shared" si="25"/>
        <v>0</v>
      </c>
      <c r="Q68" s="392"/>
      <c r="R68" s="421">
        <f>SUM(D68:Q68)</f>
        <v>0</v>
      </c>
    </row>
    <row r="69" spans="1:18" s="386" customFormat="1" hidden="1" x14ac:dyDescent="0.25">
      <c r="A69" s="805" t="s">
        <v>237</v>
      </c>
      <c r="B69" s="841"/>
      <c r="D69" s="406"/>
      <c r="E69" s="407"/>
      <c r="F69" s="407"/>
      <c r="G69" s="407"/>
      <c r="H69" s="407"/>
      <c r="I69" s="417"/>
      <c r="K69" s="406"/>
      <c r="L69" s="407"/>
      <c r="M69" s="407"/>
      <c r="N69" s="418"/>
      <c r="O69" s="418"/>
      <c r="P69" s="417"/>
      <c r="Q69" s="392"/>
      <c r="R69" s="422"/>
    </row>
    <row r="70" spans="1:18" s="386" customFormat="1" ht="15.6" hidden="1" x14ac:dyDescent="0.25">
      <c r="A70" s="399"/>
      <c r="B70" s="321" t="s">
        <v>190</v>
      </c>
      <c r="D70" s="762"/>
      <c r="E70" s="762"/>
      <c r="F70" s="762"/>
      <c r="G70" s="762"/>
      <c r="H70" s="763"/>
      <c r="I70" s="400"/>
      <c r="K70" s="796" t="s">
        <v>27</v>
      </c>
      <c r="L70" s="796"/>
      <c r="M70" s="797"/>
      <c r="N70" s="211"/>
      <c r="O70" s="212"/>
      <c r="P70" s="213"/>
      <c r="Q70" s="392"/>
      <c r="R70" s="420"/>
    </row>
    <row r="71" spans="1:18" s="386" customFormat="1" hidden="1" x14ac:dyDescent="0.25">
      <c r="A71" s="399"/>
      <c r="B71" s="399" t="s">
        <v>14</v>
      </c>
      <c r="D71" s="154"/>
      <c r="E71" s="154"/>
      <c r="F71" s="154"/>
      <c r="G71" s="154"/>
      <c r="H71" s="154"/>
      <c r="I71" s="160"/>
      <c r="K71" s="154"/>
      <c r="L71" s="154"/>
      <c r="M71" s="154"/>
      <c r="N71" s="160"/>
      <c r="O71" s="160"/>
      <c r="P71" s="160"/>
      <c r="Q71" s="392"/>
      <c r="R71" s="401" t="e">
        <f>+R73/R72</f>
        <v>#DIV/0!</v>
      </c>
    </row>
    <row r="72" spans="1:18" s="386" customFormat="1" hidden="1" x14ac:dyDescent="0.25">
      <c r="A72" s="399"/>
      <c r="B72" s="399" t="s">
        <v>135</v>
      </c>
      <c r="D72" s="157"/>
      <c r="E72" s="157"/>
      <c r="F72" s="157"/>
      <c r="G72" s="157"/>
      <c r="H72" s="157"/>
      <c r="I72" s="157"/>
      <c r="K72" s="157"/>
      <c r="L72" s="157"/>
      <c r="M72" s="157"/>
      <c r="N72" s="157"/>
      <c r="O72" s="157"/>
      <c r="P72" s="157"/>
      <c r="Q72" s="392"/>
      <c r="R72" s="397">
        <f>SUM(D72:Q72)</f>
        <v>0</v>
      </c>
    </row>
    <row r="73" spans="1:18" s="386" customFormat="1" hidden="1" x14ac:dyDescent="0.25">
      <c r="A73" s="399"/>
      <c r="B73" s="399" t="s">
        <v>13</v>
      </c>
      <c r="D73" s="421">
        <f>+D71*D72</f>
        <v>0</v>
      </c>
      <c r="E73" s="421">
        <f t="shared" ref="E73:P73" si="26">+E71*E72</f>
        <v>0</v>
      </c>
      <c r="F73" s="421">
        <f t="shared" si="26"/>
        <v>0</v>
      </c>
      <c r="G73" s="421">
        <f t="shared" si="26"/>
        <v>0</v>
      </c>
      <c r="H73" s="421">
        <f t="shared" si="26"/>
        <v>0</v>
      </c>
      <c r="I73" s="421">
        <f>+I71*I72</f>
        <v>0</v>
      </c>
      <c r="K73" s="421">
        <f t="shared" si="26"/>
        <v>0</v>
      </c>
      <c r="L73" s="421">
        <f t="shared" si="26"/>
        <v>0</v>
      </c>
      <c r="M73" s="421">
        <f t="shared" si="26"/>
        <v>0</v>
      </c>
      <c r="N73" s="421">
        <f t="shared" si="26"/>
        <v>0</v>
      </c>
      <c r="O73" s="421">
        <f t="shared" si="26"/>
        <v>0</v>
      </c>
      <c r="P73" s="421">
        <f t="shared" si="26"/>
        <v>0</v>
      </c>
      <c r="Q73" s="392"/>
      <c r="R73" s="421">
        <f>SUM(D73:Q73)</f>
        <v>0</v>
      </c>
    </row>
    <row r="74" spans="1:18" s="386" customFormat="1" hidden="1" x14ac:dyDescent="0.25">
      <c r="A74" s="805" t="s">
        <v>238</v>
      </c>
      <c r="B74" s="841"/>
      <c r="D74" s="406"/>
      <c r="E74" s="407"/>
      <c r="F74" s="407"/>
      <c r="G74" s="407"/>
      <c r="H74" s="407"/>
      <c r="I74" s="417"/>
      <c r="K74" s="406"/>
      <c r="L74" s="407"/>
      <c r="M74" s="407"/>
      <c r="N74" s="418"/>
      <c r="O74" s="418"/>
      <c r="P74" s="417"/>
      <c r="Q74" s="392"/>
      <c r="R74" s="422"/>
    </row>
    <row r="75" spans="1:18" s="386" customFormat="1" ht="15.6" hidden="1" x14ac:dyDescent="0.25">
      <c r="A75" s="399"/>
      <c r="B75" s="321" t="s">
        <v>190</v>
      </c>
      <c r="D75" s="762"/>
      <c r="E75" s="762"/>
      <c r="F75" s="762"/>
      <c r="G75" s="762"/>
      <c r="H75" s="763"/>
      <c r="I75" s="400"/>
      <c r="K75" s="796" t="s">
        <v>27</v>
      </c>
      <c r="L75" s="796"/>
      <c r="M75" s="797"/>
      <c r="N75" s="211"/>
      <c r="O75" s="212"/>
      <c r="P75" s="213"/>
      <c r="Q75" s="392"/>
      <c r="R75" s="420"/>
    </row>
    <row r="76" spans="1:18" s="386" customFormat="1" hidden="1" x14ac:dyDescent="0.25">
      <c r="A76" s="399"/>
      <c r="B76" s="399" t="s">
        <v>14</v>
      </c>
      <c r="D76" s="154"/>
      <c r="E76" s="154"/>
      <c r="F76" s="154"/>
      <c r="G76" s="154"/>
      <c r="H76" s="154"/>
      <c r="I76" s="160"/>
      <c r="K76" s="154"/>
      <c r="L76" s="154"/>
      <c r="M76" s="154"/>
      <c r="N76" s="160"/>
      <c r="O76" s="160"/>
      <c r="P76" s="160"/>
      <c r="Q76" s="392"/>
      <c r="R76" s="401" t="e">
        <f>+R78/R77</f>
        <v>#DIV/0!</v>
      </c>
    </row>
    <row r="77" spans="1:18" s="386" customFormat="1" hidden="1" x14ac:dyDescent="0.25">
      <c r="A77" s="399"/>
      <c r="B77" s="399" t="s">
        <v>135</v>
      </c>
      <c r="D77" s="157"/>
      <c r="E77" s="157"/>
      <c r="F77" s="157"/>
      <c r="G77" s="157"/>
      <c r="H77" s="157"/>
      <c r="I77" s="157"/>
      <c r="K77" s="157"/>
      <c r="L77" s="157"/>
      <c r="M77" s="157"/>
      <c r="N77" s="157"/>
      <c r="O77" s="157"/>
      <c r="P77" s="157"/>
      <c r="Q77" s="392"/>
      <c r="R77" s="397">
        <f>SUM(D77:Q77)</f>
        <v>0</v>
      </c>
    </row>
    <row r="78" spans="1:18" s="386" customFormat="1" hidden="1" x14ac:dyDescent="0.25">
      <c r="A78" s="399"/>
      <c r="B78" s="399" t="s">
        <v>13</v>
      </c>
      <c r="D78" s="421">
        <f>+D76*D77</f>
        <v>0</v>
      </c>
      <c r="E78" s="421">
        <f t="shared" ref="E78:P78" si="27">+E76*E77</f>
        <v>0</v>
      </c>
      <c r="F78" s="421">
        <f t="shared" si="27"/>
        <v>0</v>
      </c>
      <c r="G78" s="421">
        <f t="shared" si="27"/>
        <v>0</v>
      </c>
      <c r="H78" s="421">
        <f t="shared" si="27"/>
        <v>0</v>
      </c>
      <c r="I78" s="421">
        <f>+I76*I77</f>
        <v>0</v>
      </c>
      <c r="K78" s="421">
        <f t="shared" si="27"/>
        <v>0</v>
      </c>
      <c r="L78" s="421">
        <f t="shared" si="27"/>
        <v>0</v>
      </c>
      <c r="M78" s="421">
        <f t="shared" si="27"/>
        <v>0</v>
      </c>
      <c r="N78" s="421">
        <f t="shared" si="27"/>
        <v>0</v>
      </c>
      <c r="O78" s="421">
        <f t="shared" si="27"/>
        <v>0</v>
      </c>
      <c r="P78" s="421">
        <f t="shared" si="27"/>
        <v>0</v>
      </c>
      <c r="Q78" s="392"/>
      <c r="R78" s="421">
        <f>SUM(D78:Q78)</f>
        <v>0</v>
      </c>
    </row>
    <row r="79" spans="1:18" s="386" customFormat="1" hidden="1" x14ac:dyDescent="0.25">
      <c r="A79" s="805" t="s">
        <v>239</v>
      </c>
      <c r="B79" s="841"/>
      <c r="D79" s="406"/>
      <c r="E79" s="407"/>
      <c r="F79" s="407"/>
      <c r="G79" s="407"/>
      <c r="H79" s="407"/>
      <c r="I79" s="417"/>
      <c r="K79" s="406"/>
      <c r="L79" s="407"/>
      <c r="M79" s="407"/>
      <c r="N79" s="418"/>
      <c r="O79" s="418"/>
      <c r="P79" s="417"/>
      <c r="Q79" s="392"/>
      <c r="R79" s="422"/>
    </row>
    <row r="80" spans="1:18" s="386" customFormat="1" ht="15.6" hidden="1" x14ac:dyDescent="0.25">
      <c r="A80" s="399"/>
      <c r="B80" s="321" t="s">
        <v>190</v>
      </c>
      <c r="D80" s="762"/>
      <c r="E80" s="762"/>
      <c r="F80" s="762"/>
      <c r="G80" s="762"/>
      <c r="H80" s="763"/>
      <c r="I80" s="400"/>
      <c r="K80" s="796" t="s">
        <v>27</v>
      </c>
      <c r="L80" s="796"/>
      <c r="M80" s="797"/>
      <c r="N80" s="211"/>
      <c r="O80" s="212"/>
      <c r="P80" s="213"/>
      <c r="Q80" s="392"/>
      <c r="R80" s="420"/>
    </row>
    <row r="81" spans="1:18" s="386" customFormat="1" hidden="1" x14ac:dyDescent="0.25">
      <c r="A81" s="399"/>
      <c r="B81" s="399" t="s">
        <v>14</v>
      </c>
      <c r="D81" s="154"/>
      <c r="E81" s="154"/>
      <c r="F81" s="154"/>
      <c r="G81" s="154"/>
      <c r="H81" s="154"/>
      <c r="I81" s="160"/>
      <c r="K81" s="154"/>
      <c r="L81" s="154"/>
      <c r="M81" s="154"/>
      <c r="N81" s="160"/>
      <c r="O81" s="160"/>
      <c r="P81" s="160"/>
      <c r="Q81" s="392"/>
      <c r="R81" s="401" t="e">
        <f>+R83/R82</f>
        <v>#DIV/0!</v>
      </c>
    </row>
    <row r="82" spans="1:18" s="386" customFormat="1" hidden="1" x14ac:dyDescent="0.25">
      <c r="A82" s="399"/>
      <c r="B82" s="399" t="s">
        <v>135</v>
      </c>
      <c r="D82" s="157"/>
      <c r="E82" s="157"/>
      <c r="F82" s="157"/>
      <c r="G82" s="157"/>
      <c r="H82" s="157"/>
      <c r="I82" s="157"/>
      <c r="K82" s="157"/>
      <c r="L82" s="157"/>
      <c r="M82" s="157"/>
      <c r="N82" s="157"/>
      <c r="O82" s="157"/>
      <c r="P82" s="157"/>
      <c r="Q82" s="392"/>
      <c r="R82" s="397">
        <f>SUM(D82:Q82)</f>
        <v>0</v>
      </c>
    </row>
    <row r="83" spans="1:18" s="386" customFormat="1" hidden="1" x14ac:dyDescent="0.25">
      <c r="A83" s="399"/>
      <c r="B83" s="399" t="s">
        <v>13</v>
      </c>
      <c r="D83" s="421">
        <f>+D81*D82</f>
        <v>0</v>
      </c>
      <c r="E83" s="421">
        <f t="shared" ref="E83:P83" si="28">+E81*E82</f>
        <v>0</v>
      </c>
      <c r="F83" s="421">
        <f t="shared" si="28"/>
        <v>0</v>
      </c>
      <c r="G83" s="421">
        <f t="shared" si="28"/>
        <v>0</v>
      </c>
      <c r="H83" s="421">
        <f t="shared" si="28"/>
        <v>0</v>
      </c>
      <c r="I83" s="421">
        <f>+I81*I82</f>
        <v>0</v>
      </c>
      <c r="K83" s="421">
        <f t="shared" si="28"/>
        <v>0</v>
      </c>
      <c r="L83" s="421">
        <f t="shared" si="28"/>
        <v>0</v>
      </c>
      <c r="M83" s="421">
        <f t="shared" si="28"/>
        <v>0</v>
      </c>
      <c r="N83" s="421">
        <f t="shared" si="28"/>
        <v>0</v>
      </c>
      <c r="O83" s="421">
        <f t="shared" si="28"/>
        <v>0</v>
      </c>
      <c r="P83" s="421">
        <f t="shared" si="28"/>
        <v>0</v>
      </c>
      <c r="Q83" s="392"/>
      <c r="R83" s="421">
        <f>SUM(D83:Q83)</f>
        <v>0</v>
      </c>
    </row>
    <row r="84" spans="1:18" s="386" customFormat="1" hidden="1" x14ac:dyDescent="0.25">
      <c r="A84" s="805" t="s">
        <v>240</v>
      </c>
      <c r="B84" s="841"/>
      <c r="D84" s="406"/>
      <c r="E84" s="407"/>
      <c r="F84" s="407"/>
      <c r="G84" s="407"/>
      <c r="H84" s="407"/>
      <c r="I84" s="417"/>
      <c r="K84" s="406"/>
      <c r="L84" s="407"/>
      <c r="M84" s="407"/>
      <c r="N84" s="418"/>
      <c r="O84" s="418"/>
      <c r="P84" s="417"/>
      <c r="Q84" s="392"/>
      <c r="R84" s="422"/>
    </row>
    <row r="85" spans="1:18" s="386" customFormat="1" ht="15.6" hidden="1" x14ac:dyDescent="0.25">
      <c r="A85" s="399"/>
      <c r="B85" s="321" t="s">
        <v>190</v>
      </c>
      <c r="D85" s="762"/>
      <c r="E85" s="762"/>
      <c r="F85" s="762"/>
      <c r="G85" s="762"/>
      <c r="H85" s="763"/>
      <c r="I85" s="400"/>
      <c r="K85" s="796" t="s">
        <v>27</v>
      </c>
      <c r="L85" s="796"/>
      <c r="M85" s="797"/>
      <c r="N85" s="211"/>
      <c r="O85" s="212"/>
      <c r="P85" s="213"/>
      <c r="Q85" s="392"/>
      <c r="R85" s="420"/>
    </row>
    <row r="86" spans="1:18" s="386" customFormat="1" hidden="1" x14ac:dyDescent="0.25">
      <c r="A86" s="399"/>
      <c r="B86" s="399" t="s">
        <v>14</v>
      </c>
      <c r="D86" s="154"/>
      <c r="E86" s="154"/>
      <c r="F86" s="154"/>
      <c r="G86" s="154"/>
      <c r="H86" s="154"/>
      <c r="I86" s="160"/>
      <c r="K86" s="154"/>
      <c r="L86" s="154"/>
      <c r="M86" s="154"/>
      <c r="N86" s="160"/>
      <c r="O86" s="160"/>
      <c r="P86" s="160"/>
      <c r="Q86" s="392"/>
      <c r="R86" s="401" t="e">
        <f>+R88/R87</f>
        <v>#DIV/0!</v>
      </c>
    </row>
    <row r="87" spans="1:18" s="386" customFormat="1" hidden="1" x14ac:dyDescent="0.25">
      <c r="A87" s="399"/>
      <c r="B87" s="399" t="s">
        <v>135</v>
      </c>
      <c r="D87" s="157"/>
      <c r="E87" s="157"/>
      <c r="F87" s="157"/>
      <c r="G87" s="157"/>
      <c r="H87" s="157"/>
      <c r="I87" s="157"/>
      <c r="K87" s="157"/>
      <c r="L87" s="157"/>
      <c r="M87" s="157"/>
      <c r="N87" s="157"/>
      <c r="O87" s="157"/>
      <c r="P87" s="157"/>
      <c r="Q87" s="392"/>
      <c r="R87" s="397">
        <f>SUM(D87:Q87)</f>
        <v>0</v>
      </c>
    </row>
    <row r="88" spans="1:18" s="386" customFormat="1" hidden="1" x14ac:dyDescent="0.25">
      <c r="A88" s="399"/>
      <c r="B88" s="399" t="s">
        <v>13</v>
      </c>
      <c r="D88" s="421">
        <f>+D86*D87</f>
        <v>0</v>
      </c>
      <c r="E88" s="421">
        <f t="shared" ref="E88:P88" si="29">+E86*E87</f>
        <v>0</v>
      </c>
      <c r="F88" s="421">
        <f t="shared" si="29"/>
        <v>0</v>
      </c>
      <c r="G88" s="421">
        <f t="shared" si="29"/>
        <v>0</v>
      </c>
      <c r="H88" s="421">
        <f t="shared" si="29"/>
        <v>0</v>
      </c>
      <c r="I88" s="421">
        <f>+I86*I87</f>
        <v>0</v>
      </c>
      <c r="K88" s="421">
        <f t="shared" si="29"/>
        <v>0</v>
      </c>
      <c r="L88" s="421">
        <f t="shared" si="29"/>
        <v>0</v>
      </c>
      <c r="M88" s="421">
        <f t="shared" si="29"/>
        <v>0</v>
      </c>
      <c r="N88" s="421">
        <f t="shared" si="29"/>
        <v>0</v>
      </c>
      <c r="O88" s="421">
        <f t="shared" si="29"/>
        <v>0</v>
      </c>
      <c r="P88" s="421">
        <f t="shared" si="29"/>
        <v>0</v>
      </c>
      <c r="Q88" s="392"/>
      <c r="R88" s="421">
        <f>SUM(D88:Q88)</f>
        <v>0</v>
      </c>
    </row>
    <row r="89" spans="1:18" s="386" customFormat="1" hidden="1" x14ac:dyDescent="0.25">
      <c r="A89" s="805" t="s">
        <v>241</v>
      </c>
      <c r="B89" s="841"/>
      <c r="D89" s="413"/>
      <c r="E89" s="414"/>
      <c r="F89" s="414"/>
      <c r="G89" s="414"/>
      <c r="H89" s="414"/>
      <c r="I89" s="427"/>
      <c r="K89" s="413"/>
      <c r="L89" s="414"/>
      <c r="M89" s="414"/>
      <c r="N89" s="428"/>
      <c r="O89" s="428"/>
      <c r="P89" s="427"/>
      <c r="Q89" s="392"/>
      <c r="R89" s="429"/>
    </row>
    <row r="90" spans="1:18" s="386" customFormat="1" ht="15.6" hidden="1" x14ac:dyDescent="0.25">
      <c r="A90" s="399"/>
      <c r="B90" s="321" t="s">
        <v>190</v>
      </c>
      <c r="D90" s="762"/>
      <c r="E90" s="762"/>
      <c r="F90" s="762"/>
      <c r="G90" s="762"/>
      <c r="H90" s="763"/>
      <c r="I90" s="400"/>
      <c r="K90" s="796" t="s">
        <v>27</v>
      </c>
      <c r="L90" s="796"/>
      <c r="M90" s="797"/>
      <c r="N90" s="211"/>
      <c r="O90" s="212"/>
      <c r="P90" s="213"/>
      <c r="Q90" s="392"/>
      <c r="R90" s="420"/>
    </row>
    <row r="91" spans="1:18" s="386" customFormat="1" hidden="1" x14ac:dyDescent="0.25">
      <c r="A91" s="399"/>
      <c r="B91" s="399" t="s">
        <v>14</v>
      </c>
      <c r="D91" s="154"/>
      <c r="E91" s="154"/>
      <c r="F91" s="154"/>
      <c r="G91" s="154"/>
      <c r="H91" s="154"/>
      <c r="I91" s="160"/>
      <c r="K91" s="154"/>
      <c r="L91" s="154"/>
      <c r="M91" s="154"/>
      <c r="N91" s="160"/>
      <c r="O91" s="160"/>
      <c r="P91" s="160"/>
      <c r="Q91" s="392"/>
      <c r="R91" s="401" t="e">
        <f>+R93/R92</f>
        <v>#DIV/0!</v>
      </c>
    </row>
    <row r="92" spans="1:18" s="386" customFormat="1" hidden="1" x14ac:dyDescent="0.25">
      <c r="A92" s="399"/>
      <c r="B92" s="399" t="s">
        <v>135</v>
      </c>
      <c r="D92" s="157"/>
      <c r="E92" s="157"/>
      <c r="F92" s="157"/>
      <c r="G92" s="157"/>
      <c r="H92" s="157"/>
      <c r="I92" s="157"/>
      <c r="K92" s="157"/>
      <c r="L92" s="157"/>
      <c r="M92" s="157"/>
      <c r="N92" s="157"/>
      <c r="O92" s="157"/>
      <c r="P92" s="157"/>
      <c r="Q92" s="392"/>
      <c r="R92" s="397">
        <f>SUM(D92:Q92)</f>
        <v>0</v>
      </c>
    </row>
    <row r="93" spans="1:18" s="386" customFormat="1" hidden="1" x14ac:dyDescent="0.25">
      <c r="A93" s="399"/>
      <c r="B93" s="399" t="s">
        <v>13</v>
      </c>
      <c r="D93" s="421">
        <f>+D91*D92</f>
        <v>0</v>
      </c>
      <c r="E93" s="421">
        <f t="shared" ref="E93:P93" si="30">+E91*E92</f>
        <v>0</v>
      </c>
      <c r="F93" s="421">
        <f t="shared" si="30"/>
        <v>0</v>
      </c>
      <c r="G93" s="421">
        <f t="shared" si="30"/>
        <v>0</v>
      </c>
      <c r="H93" s="421">
        <f t="shared" si="30"/>
        <v>0</v>
      </c>
      <c r="I93" s="421">
        <f>+I91*I92</f>
        <v>0</v>
      </c>
      <c r="K93" s="421">
        <f t="shared" si="30"/>
        <v>0</v>
      </c>
      <c r="L93" s="421">
        <f t="shared" si="30"/>
        <v>0</v>
      </c>
      <c r="M93" s="421">
        <f t="shared" si="30"/>
        <v>0</v>
      </c>
      <c r="N93" s="421">
        <f t="shared" si="30"/>
        <v>0</v>
      </c>
      <c r="O93" s="421">
        <f t="shared" si="30"/>
        <v>0</v>
      </c>
      <c r="P93" s="421">
        <f t="shared" si="30"/>
        <v>0</v>
      </c>
      <c r="Q93" s="392"/>
      <c r="R93" s="421">
        <f>SUM(D93:Q93)</f>
        <v>0</v>
      </c>
    </row>
    <row r="94" spans="1:18" s="386" customFormat="1" hidden="1" x14ac:dyDescent="0.25">
      <c r="A94" s="805" t="s">
        <v>242</v>
      </c>
      <c r="B94" s="841"/>
      <c r="D94" s="406"/>
      <c r="E94" s="407"/>
      <c r="F94" s="407"/>
      <c r="G94" s="407"/>
      <c r="H94" s="407"/>
      <c r="I94" s="417"/>
      <c r="K94" s="406"/>
      <c r="L94" s="407"/>
      <c r="M94" s="407"/>
      <c r="N94" s="418"/>
      <c r="O94" s="418"/>
      <c r="P94" s="417"/>
      <c r="Q94" s="392"/>
      <c r="R94" s="422"/>
    </row>
    <row r="95" spans="1:18" s="386" customFormat="1" ht="15.6" hidden="1" x14ac:dyDescent="0.25">
      <c r="A95" s="399"/>
      <c r="B95" s="321" t="s">
        <v>190</v>
      </c>
      <c r="D95" s="762"/>
      <c r="E95" s="762"/>
      <c r="F95" s="762"/>
      <c r="G95" s="762"/>
      <c r="H95" s="763"/>
      <c r="I95" s="400"/>
      <c r="K95" s="796" t="s">
        <v>27</v>
      </c>
      <c r="L95" s="796"/>
      <c r="M95" s="797"/>
      <c r="N95" s="211"/>
      <c r="O95" s="212"/>
      <c r="P95" s="213"/>
      <c r="Q95" s="392"/>
      <c r="R95" s="420"/>
    </row>
    <row r="96" spans="1:18" s="386" customFormat="1" hidden="1" x14ac:dyDescent="0.25">
      <c r="A96" s="399"/>
      <c r="B96" s="399" t="s">
        <v>14</v>
      </c>
      <c r="D96" s="154"/>
      <c r="E96" s="154"/>
      <c r="F96" s="154"/>
      <c r="G96" s="154"/>
      <c r="H96" s="154"/>
      <c r="I96" s="160"/>
      <c r="K96" s="154"/>
      <c r="L96" s="154"/>
      <c r="M96" s="154"/>
      <c r="N96" s="160"/>
      <c r="O96" s="160"/>
      <c r="P96" s="160"/>
      <c r="Q96" s="392"/>
      <c r="R96" s="401" t="e">
        <f>+R98/R97</f>
        <v>#DIV/0!</v>
      </c>
    </row>
    <row r="97" spans="1:18" s="386" customFormat="1" hidden="1" x14ac:dyDescent="0.25">
      <c r="A97" s="399"/>
      <c r="B97" s="399" t="s">
        <v>135</v>
      </c>
      <c r="D97" s="157"/>
      <c r="E97" s="157"/>
      <c r="F97" s="157"/>
      <c r="G97" s="157"/>
      <c r="H97" s="157"/>
      <c r="I97" s="157"/>
      <c r="K97" s="157"/>
      <c r="L97" s="157"/>
      <c r="M97" s="157"/>
      <c r="N97" s="157"/>
      <c r="O97" s="157"/>
      <c r="P97" s="157"/>
      <c r="Q97" s="392"/>
      <c r="R97" s="397">
        <f>SUM(D97:Q97)</f>
        <v>0</v>
      </c>
    </row>
    <row r="98" spans="1:18" s="386" customFormat="1" hidden="1" x14ac:dyDescent="0.25">
      <c r="A98" s="399"/>
      <c r="B98" s="399" t="s">
        <v>13</v>
      </c>
      <c r="D98" s="421">
        <f>+D96*D97</f>
        <v>0</v>
      </c>
      <c r="E98" s="421">
        <f t="shared" ref="E98:P98" si="31">+E96*E97</f>
        <v>0</v>
      </c>
      <c r="F98" s="421">
        <f t="shared" si="31"/>
        <v>0</v>
      </c>
      <c r="G98" s="421">
        <f t="shared" si="31"/>
        <v>0</v>
      </c>
      <c r="H98" s="421">
        <f t="shared" si="31"/>
        <v>0</v>
      </c>
      <c r="I98" s="421">
        <f>+I96*I97</f>
        <v>0</v>
      </c>
      <c r="K98" s="421">
        <f t="shared" si="31"/>
        <v>0</v>
      </c>
      <c r="L98" s="421">
        <f t="shared" si="31"/>
        <v>0</v>
      </c>
      <c r="M98" s="421">
        <f t="shared" si="31"/>
        <v>0</v>
      </c>
      <c r="N98" s="421">
        <f t="shared" si="31"/>
        <v>0</v>
      </c>
      <c r="O98" s="421">
        <f t="shared" si="31"/>
        <v>0</v>
      </c>
      <c r="P98" s="421">
        <f t="shared" si="31"/>
        <v>0</v>
      </c>
      <c r="Q98" s="392"/>
      <c r="R98" s="421">
        <f>SUM(D98:Q98)</f>
        <v>0</v>
      </c>
    </row>
    <row r="99" spans="1:18" s="386" customFormat="1" hidden="1" x14ac:dyDescent="0.25">
      <c r="A99" s="805" t="s">
        <v>243</v>
      </c>
      <c r="B99" s="841"/>
      <c r="D99" s="406"/>
      <c r="E99" s="407"/>
      <c r="F99" s="407"/>
      <c r="G99" s="407"/>
      <c r="H99" s="407"/>
      <c r="I99" s="417"/>
      <c r="K99" s="406"/>
      <c r="L99" s="407"/>
      <c r="M99" s="407"/>
      <c r="N99" s="418"/>
      <c r="O99" s="418"/>
      <c r="P99" s="417"/>
      <c r="Q99" s="392"/>
      <c r="R99" s="422"/>
    </row>
    <row r="100" spans="1:18" s="386" customFormat="1" ht="15.6" hidden="1" x14ac:dyDescent="0.25">
      <c r="A100" s="399"/>
      <c r="B100" s="321" t="s">
        <v>190</v>
      </c>
      <c r="D100" s="762"/>
      <c r="E100" s="762"/>
      <c r="F100" s="762"/>
      <c r="G100" s="762"/>
      <c r="H100" s="763"/>
      <c r="I100" s="400"/>
      <c r="K100" s="796" t="s">
        <v>27</v>
      </c>
      <c r="L100" s="796"/>
      <c r="M100" s="797"/>
      <c r="N100" s="211"/>
      <c r="O100" s="212"/>
      <c r="P100" s="213"/>
      <c r="Q100" s="392"/>
      <c r="R100" s="420"/>
    </row>
    <row r="101" spans="1:18" s="386" customFormat="1" hidden="1" x14ac:dyDescent="0.25">
      <c r="A101" s="399"/>
      <c r="B101" s="399" t="s">
        <v>14</v>
      </c>
      <c r="D101" s="154"/>
      <c r="E101" s="154"/>
      <c r="F101" s="154"/>
      <c r="G101" s="154"/>
      <c r="H101" s="154"/>
      <c r="I101" s="160"/>
      <c r="K101" s="154"/>
      <c r="L101" s="154"/>
      <c r="M101" s="154"/>
      <c r="N101" s="160"/>
      <c r="O101" s="160"/>
      <c r="P101" s="160"/>
      <c r="Q101" s="392"/>
      <c r="R101" s="401" t="e">
        <f>+R103/R102</f>
        <v>#DIV/0!</v>
      </c>
    </row>
    <row r="102" spans="1:18" s="386" customFormat="1" hidden="1" x14ac:dyDescent="0.25">
      <c r="A102" s="399"/>
      <c r="B102" s="399" t="s">
        <v>135</v>
      </c>
      <c r="D102" s="157"/>
      <c r="E102" s="157"/>
      <c r="F102" s="157"/>
      <c r="G102" s="157"/>
      <c r="H102" s="157"/>
      <c r="I102" s="157"/>
      <c r="K102" s="157"/>
      <c r="L102" s="157"/>
      <c r="M102" s="157"/>
      <c r="N102" s="157"/>
      <c r="O102" s="157"/>
      <c r="P102" s="157"/>
      <c r="Q102" s="392"/>
      <c r="R102" s="397">
        <f>SUM(D102:Q102)</f>
        <v>0</v>
      </c>
    </row>
    <row r="103" spans="1:18" s="386" customFormat="1" hidden="1" x14ac:dyDescent="0.25">
      <c r="A103" s="399"/>
      <c r="B103" s="399" t="s">
        <v>13</v>
      </c>
      <c r="D103" s="421">
        <f>+D101*D102</f>
        <v>0</v>
      </c>
      <c r="E103" s="421">
        <f t="shared" ref="E103:P103" si="32">+E101*E102</f>
        <v>0</v>
      </c>
      <c r="F103" s="421">
        <f t="shared" si="32"/>
        <v>0</v>
      </c>
      <c r="G103" s="421">
        <f t="shared" si="32"/>
        <v>0</v>
      </c>
      <c r="H103" s="421">
        <f t="shared" si="32"/>
        <v>0</v>
      </c>
      <c r="I103" s="421">
        <f>+I101*I102</f>
        <v>0</v>
      </c>
      <c r="K103" s="421">
        <f t="shared" si="32"/>
        <v>0</v>
      </c>
      <c r="L103" s="421">
        <f t="shared" si="32"/>
        <v>0</v>
      </c>
      <c r="M103" s="421">
        <f t="shared" si="32"/>
        <v>0</v>
      </c>
      <c r="N103" s="421">
        <f t="shared" si="32"/>
        <v>0</v>
      </c>
      <c r="O103" s="421">
        <f t="shared" si="32"/>
        <v>0</v>
      </c>
      <c r="P103" s="421">
        <f t="shared" si="32"/>
        <v>0</v>
      </c>
      <c r="Q103" s="392"/>
      <c r="R103" s="421">
        <f>SUM(D103:Q103)</f>
        <v>0</v>
      </c>
    </row>
    <row r="104" spans="1:18" s="386" customFormat="1" hidden="1" x14ac:dyDescent="0.25">
      <c r="A104" s="805" t="s">
        <v>244</v>
      </c>
      <c r="B104" s="841"/>
      <c r="D104" s="406"/>
      <c r="E104" s="407"/>
      <c r="F104" s="407"/>
      <c r="G104" s="407"/>
      <c r="H104" s="407"/>
      <c r="I104" s="417"/>
      <c r="K104" s="406"/>
      <c r="L104" s="407"/>
      <c r="M104" s="407"/>
      <c r="N104" s="418"/>
      <c r="O104" s="418"/>
      <c r="P104" s="417"/>
      <c r="Q104" s="392"/>
      <c r="R104" s="422"/>
    </row>
    <row r="105" spans="1:18" s="386" customFormat="1" ht="15.6" hidden="1" x14ac:dyDescent="0.25">
      <c r="A105" s="399"/>
      <c r="B105" s="321" t="s">
        <v>190</v>
      </c>
      <c r="D105" s="762"/>
      <c r="E105" s="762"/>
      <c r="F105" s="762"/>
      <c r="G105" s="762"/>
      <c r="H105" s="763"/>
      <c r="I105" s="400"/>
      <c r="K105" s="796" t="s">
        <v>27</v>
      </c>
      <c r="L105" s="796"/>
      <c r="M105" s="797"/>
      <c r="N105" s="211"/>
      <c r="O105" s="212"/>
      <c r="P105" s="213"/>
      <c r="Q105" s="392"/>
      <c r="R105" s="420"/>
    </row>
    <row r="106" spans="1:18" s="386" customFormat="1" hidden="1" x14ac:dyDescent="0.25">
      <c r="A106" s="399"/>
      <c r="B106" s="399" t="s">
        <v>14</v>
      </c>
      <c r="D106" s="154"/>
      <c r="E106" s="154"/>
      <c r="F106" s="154"/>
      <c r="G106" s="154"/>
      <c r="H106" s="154"/>
      <c r="I106" s="160"/>
      <c r="K106" s="154"/>
      <c r="L106" s="154"/>
      <c r="M106" s="154"/>
      <c r="N106" s="160"/>
      <c r="O106" s="160"/>
      <c r="P106" s="160"/>
      <c r="Q106" s="392"/>
      <c r="R106" s="401" t="e">
        <f>+R108/R107</f>
        <v>#DIV/0!</v>
      </c>
    </row>
    <row r="107" spans="1:18" s="386" customFormat="1" hidden="1" x14ac:dyDescent="0.25">
      <c r="A107" s="399"/>
      <c r="B107" s="399" t="s">
        <v>135</v>
      </c>
      <c r="D107" s="157"/>
      <c r="E107" s="157"/>
      <c r="F107" s="157"/>
      <c r="G107" s="157"/>
      <c r="H107" s="157"/>
      <c r="I107" s="157"/>
      <c r="K107" s="157"/>
      <c r="L107" s="157"/>
      <c r="M107" s="157"/>
      <c r="N107" s="157"/>
      <c r="O107" s="157"/>
      <c r="P107" s="157"/>
      <c r="Q107" s="392"/>
      <c r="R107" s="397">
        <f>SUM(D107:Q107)</f>
        <v>0</v>
      </c>
    </row>
    <row r="108" spans="1:18" s="386" customFormat="1" hidden="1" x14ac:dyDescent="0.25">
      <c r="A108" s="399"/>
      <c r="B108" s="399" t="s">
        <v>13</v>
      </c>
      <c r="D108" s="421">
        <f>+D106*D107</f>
        <v>0</v>
      </c>
      <c r="E108" s="421">
        <f t="shared" ref="E108:P108" si="33">+E106*E107</f>
        <v>0</v>
      </c>
      <c r="F108" s="421">
        <f t="shared" si="33"/>
        <v>0</v>
      </c>
      <c r="G108" s="421">
        <f t="shared" si="33"/>
        <v>0</v>
      </c>
      <c r="H108" s="421">
        <f t="shared" si="33"/>
        <v>0</v>
      </c>
      <c r="I108" s="421">
        <f>+I106*I107</f>
        <v>0</v>
      </c>
      <c r="K108" s="421">
        <f t="shared" si="33"/>
        <v>0</v>
      </c>
      <c r="L108" s="421">
        <f t="shared" si="33"/>
        <v>0</v>
      </c>
      <c r="M108" s="421">
        <f t="shared" si="33"/>
        <v>0</v>
      </c>
      <c r="N108" s="421">
        <f t="shared" si="33"/>
        <v>0</v>
      </c>
      <c r="O108" s="421">
        <f t="shared" si="33"/>
        <v>0</v>
      </c>
      <c r="P108" s="421">
        <f t="shared" si="33"/>
        <v>0</v>
      </c>
      <c r="Q108" s="392"/>
      <c r="R108" s="421">
        <f>SUM(D108:Q108)</f>
        <v>0</v>
      </c>
    </row>
    <row r="109" spans="1:18" s="386" customFormat="1" hidden="1" x14ac:dyDescent="0.25">
      <c r="A109" s="805" t="s">
        <v>255</v>
      </c>
      <c r="B109" s="841"/>
      <c r="D109" s="406"/>
      <c r="E109" s="407"/>
      <c r="F109" s="407"/>
      <c r="G109" s="407"/>
      <c r="H109" s="407"/>
      <c r="I109" s="417"/>
      <c r="K109" s="406"/>
      <c r="L109" s="407"/>
      <c r="M109" s="407"/>
      <c r="N109" s="418"/>
      <c r="O109" s="418"/>
      <c r="P109" s="417"/>
      <c r="Q109" s="392"/>
      <c r="R109" s="422"/>
    </row>
    <row r="110" spans="1:18" s="386" customFormat="1" ht="15.6" hidden="1" x14ac:dyDescent="0.25">
      <c r="A110" s="399"/>
      <c r="B110" s="321" t="s">
        <v>190</v>
      </c>
      <c r="D110" s="762"/>
      <c r="E110" s="762"/>
      <c r="F110" s="762"/>
      <c r="G110" s="762"/>
      <c r="H110" s="763"/>
      <c r="I110" s="400"/>
      <c r="K110" s="796" t="s">
        <v>27</v>
      </c>
      <c r="L110" s="796"/>
      <c r="M110" s="797"/>
      <c r="N110" s="211"/>
      <c r="O110" s="212"/>
      <c r="P110" s="213"/>
      <c r="Q110" s="392"/>
      <c r="R110" s="420"/>
    </row>
    <row r="111" spans="1:18" s="386" customFormat="1" hidden="1" x14ac:dyDescent="0.25">
      <c r="A111" s="399"/>
      <c r="B111" s="399" t="s">
        <v>14</v>
      </c>
      <c r="D111" s="154"/>
      <c r="E111" s="154"/>
      <c r="F111" s="154"/>
      <c r="G111" s="154"/>
      <c r="H111" s="154"/>
      <c r="I111" s="160"/>
      <c r="K111" s="154"/>
      <c r="L111" s="154"/>
      <c r="M111" s="154"/>
      <c r="N111" s="160"/>
      <c r="O111" s="160"/>
      <c r="P111" s="160"/>
      <c r="Q111" s="392"/>
      <c r="R111" s="401" t="e">
        <f>+R113/R112</f>
        <v>#DIV/0!</v>
      </c>
    </row>
    <row r="112" spans="1:18" s="386" customFormat="1" hidden="1" x14ac:dyDescent="0.25">
      <c r="A112" s="399"/>
      <c r="B112" s="399" t="s">
        <v>135</v>
      </c>
      <c r="D112" s="157"/>
      <c r="E112" s="157"/>
      <c r="F112" s="157"/>
      <c r="G112" s="157"/>
      <c r="H112" s="157"/>
      <c r="I112" s="157"/>
      <c r="K112" s="157"/>
      <c r="L112" s="157"/>
      <c r="M112" s="157"/>
      <c r="N112" s="157"/>
      <c r="O112" s="157"/>
      <c r="P112" s="157"/>
      <c r="Q112" s="392"/>
      <c r="R112" s="397">
        <f>SUM(D112:Q112)</f>
        <v>0</v>
      </c>
    </row>
    <row r="113" spans="1:18" s="386" customFormat="1" hidden="1" x14ac:dyDescent="0.25">
      <c r="A113" s="399"/>
      <c r="B113" s="399" t="s">
        <v>13</v>
      </c>
      <c r="D113" s="421">
        <f>+D111*D112</f>
        <v>0</v>
      </c>
      <c r="E113" s="421">
        <f t="shared" ref="E113:P113" si="34">+E111*E112</f>
        <v>0</v>
      </c>
      <c r="F113" s="421">
        <f t="shared" si="34"/>
        <v>0</v>
      </c>
      <c r="G113" s="421">
        <f t="shared" si="34"/>
        <v>0</v>
      </c>
      <c r="H113" s="421">
        <f t="shared" si="34"/>
        <v>0</v>
      </c>
      <c r="I113" s="421">
        <f>+I111*I112</f>
        <v>0</v>
      </c>
      <c r="K113" s="421">
        <f t="shared" si="34"/>
        <v>0</v>
      </c>
      <c r="L113" s="421">
        <f t="shared" si="34"/>
        <v>0</v>
      </c>
      <c r="M113" s="421">
        <f t="shared" si="34"/>
        <v>0</v>
      </c>
      <c r="N113" s="421">
        <f t="shared" si="34"/>
        <v>0</v>
      </c>
      <c r="O113" s="421">
        <f t="shared" si="34"/>
        <v>0</v>
      </c>
      <c r="P113" s="421">
        <f t="shared" si="34"/>
        <v>0</v>
      </c>
      <c r="Q113" s="392"/>
      <c r="R113" s="421">
        <f>SUM(D113:Q113)</f>
        <v>0</v>
      </c>
    </row>
    <row r="114" spans="1:18" s="386" customFormat="1" hidden="1" x14ac:dyDescent="0.25">
      <c r="A114" s="805" t="s">
        <v>256</v>
      </c>
      <c r="B114" s="841"/>
      <c r="D114" s="413"/>
      <c r="E114" s="414"/>
      <c r="F114" s="414"/>
      <c r="G114" s="414"/>
      <c r="H114" s="414"/>
      <c r="I114" s="427"/>
      <c r="K114" s="413"/>
      <c r="L114" s="414"/>
      <c r="M114" s="414"/>
      <c r="N114" s="428"/>
      <c r="O114" s="428"/>
      <c r="P114" s="427"/>
      <c r="Q114" s="392"/>
      <c r="R114" s="429"/>
    </row>
    <row r="115" spans="1:18" s="386" customFormat="1" ht="15.6" hidden="1" x14ac:dyDescent="0.25">
      <c r="A115" s="399"/>
      <c r="B115" s="321" t="s">
        <v>190</v>
      </c>
      <c r="D115" s="762"/>
      <c r="E115" s="762"/>
      <c r="F115" s="762"/>
      <c r="G115" s="762"/>
      <c r="H115" s="763"/>
      <c r="I115" s="400"/>
      <c r="K115" s="796" t="s">
        <v>27</v>
      </c>
      <c r="L115" s="796"/>
      <c r="M115" s="797"/>
      <c r="N115" s="211"/>
      <c r="O115" s="212"/>
      <c r="P115" s="213"/>
      <c r="Q115" s="392"/>
      <c r="R115" s="420"/>
    </row>
    <row r="116" spans="1:18" s="386" customFormat="1" hidden="1" x14ac:dyDescent="0.25">
      <c r="A116" s="399"/>
      <c r="B116" s="399" t="s">
        <v>14</v>
      </c>
      <c r="D116" s="154"/>
      <c r="E116" s="154"/>
      <c r="F116" s="154"/>
      <c r="G116" s="154"/>
      <c r="H116" s="154"/>
      <c r="I116" s="160"/>
      <c r="K116" s="154"/>
      <c r="L116" s="154"/>
      <c r="M116" s="154"/>
      <c r="N116" s="160"/>
      <c r="O116" s="160"/>
      <c r="P116" s="160"/>
      <c r="Q116" s="392"/>
      <c r="R116" s="401" t="e">
        <f>+R118/R117</f>
        <v>#DIV/0!</v>
      </c>
    </row>
    <row r="117" spans="1:18" s="386" customFormat="1" hidden="1" x14ac:dyDescent="0.25">
      <c r="A117" s="399"/>
      <c r="B117" s="399" t="s">
        <v>135</v>
      </c>
      <c r="D117" s="157"/>
      <c r="E117" s="157"/>
      <c r="F117" s="157"/>
      <c r="G117" s="157"/>
      <c r="H117" s="157"/>
      <c r="I117" s="157"/>
      <c r="K117" s="157"/>
      <c r="L117" s="157"/>
      <c r="M117" s="157"/>
      <c r="N117" s="157"/>
      <c r="O117" s="157"/>
      <c r="P117" s="157"/>
      <c r="Q117" s="392"/>
      <c r="R117" s="397">
        <f>SUM(D117:Q117)</f>
        <v>0</v>
      </c>
    </row>
    <row r="118" spans="1:18" s="386" customFormat="1" hidden="1" x14ac:dyDescent="0.25">
      <c r="A118" s="399"/>
      <c r="B118" s="399" t="s">
        <v>13</v>
      </c>
      <c r="D118" s="421">
        <f>+D116*D117</f>
        <v>0</v>
      </c>
      <c r="E118" s="421">
        <f t="shared" ref="E118:P118" si="35">+E116*E117</f>
        <v>0</v>
      </c>
      <c r="F118" s="421">
        <f t="shared" si="35"/>
        <v>0</v>
      </c>
      <c r="G118" s="421">
        <f t="shared" si="35"/>
        <v>0</v>
      </c>
      <c r="H118" s="421">
        <f t="shared" si="35"/>
        <v>0</v>
      </c>
      <c r="I118" s="421">
        <f>+I116*I117</f>
        <v>0</v>
      </c>
      <c r="K118" s="421">
        <f t="shared" si="35"/>
        <v>0</v>
      </c>
      <c r="L118" s="421">
        <f t="shared" si="35"/>
        <v>0</v>
      </c>
      <c r="M118" s="421">
        <f t="shared" si="35"/>
        <v>0</v>
      </c>
      <c r="N118" s="421">
        <f t="shared" si="35"/>
        <v>0</v>
      </c>
      <c r="O118" s="421">
        <f t="shared" si="35"/>
        <v>0</v>
      </c>
      <c r="P118" s="421">
        <f t="shared" si="35"/>
        <v>0</v>
      </c>
      <c r="Q118" s="392"/>
      <c r="R118" s="421">
        <f>SUM(D118:Q118)</f>
        <v>0</v>
      </c>
    </row>
    <row r="119" spans="1:18" s="386" customFormat="1" hidden="1" x14ac:dyDescent="0.25">
      <c r="A119" s="805" t="s">
        <v>257</v>
      </c>
      <c r="B119" s="841"/>
      <c r="D119" s="406"/>
      <c r="E119" s="407"/>
      <c r="F119" s="407"/>
      <c r="G119" s="407"/>
      <c r="H119" s="407"/>
      <c r="I119" s="417"/>
      <c r="K119" s="406"/>
      <c r="L119" s="407"/>
      <c r="M119" s="407"/>
      <c r="N119" s="418"/>
      <c r="O119" s="418"/>
      <c r="P119" s="417"/>
      <c r="Q119" s="392"/>
      <c r="R119" s="422"/>
    </row>
    <row r="120" spans="1:18" s="386" customFormat="1" ht="15.6" hidden="1" x14ac:dyDescent="0.25">
      <c r="A120" s="399"/>
      <c r="B120" s="321" t="s">
        <v>190</v>
      </c>
      <c r="D120" s="762"/>
      <c r="E120" s="762"/>
      <c r="F120" s="762"/>
      <c r="G120" s="762"/>
      <c r="H120" s="763"/>
      <c r="I120" s="400"/>
      <c r="K120" s="796" t="s">
        <v>27</v>
      </c>
      <c r="L120" s="796"/>
      <c r="M120" s="797"/>
      <c r="N120" s="211"/>
      <c r="O120" s="212"/>
      <c r="P120" s="213"/>
      <c r="Q120" s="392"/>
      <c r="R120" s="420"/>
    </row>
    <row r="121" spans="1:18" s="386" customFormat="1" hidden="1" x14ac:dyDescent="0.25">
      <c r="A121" s="399"/>
      <c r="B121" s="399" t="s">
        <v>14</v>
      </c>
      <c r="D121" s="154"/>
      <c r="E121" s="154"/>
      <c r="F121" s="154"/>
      <c r="G121" s="154"/>
      <c r="H121" s="154"/>
      <c r="I121" s="160"/>
      <c r="K121" s="154"/>
      <c r="L121" s="154"/>
      <c r="M121" s="154"/>
      <c r="N121" s="160"/>
      <c r="O121" s="160"/>
      <c r="P121" s="160"/>
      <c r="Q121" s="392"/>
      <c r="R121" s="401" t="e">
        <f>+R123/R122</f>
        <v>#DIV/0!</v>
      </c>
    </row>
    <row r="122" spans="1:18" s="386" customFormat="1" hidden="1" x14ac:dyDescent="0.25">
      <c r="A122" s="399"/>
      <c r="B122" s="399" t="s">
        <v>135</v>
      </c>
      <c r="D122" s="157"/>
      <c r="E122" s="157"/>
      <c r="F122" s="157"/>
      <c r="G122" s="157"/>
      <c r="H122" s="157"/>
      <c r="I122" s="157"/>
      <c r="K122" s="157"/>
      <c r="L122" s="157"/>
      <c r="M122" s="157"/>
      <c r="N122" s="157"/>
      <c r="O122" s="157"/>
      <c r="P122" s="157"/>
      <c r="Q122" s="392"/>
      <c r="R122" s="397">
        <f>SUM(D122:Q122)</f>
        <v>0</v>
      </c>
    </row>
    <row r="123" spans="1:18" s="386" customFormat="1" hidden="1" x14ac:dyDescent="0.25">
      <c r="A123" s="399"/>
      <c r="B123" s="399" t="s">
        <v>13</v>
      </c>
      <c r="D123" s="421">
        <f>+D121*D122</f>
        <v>0</v>
      </c>
      <c r="E123" s="421">
        <f t="shared" ref="E123:P123" si="36">+E121*E122</f>
        <v>0</v>
      </c>
      <c r="F123" s="421">
        <f t="shared" si="36"/>
        <v>0</v>
      </c>
      <c r="G123" s="421">
        <f t="shared" si="36"/>
        <v>0</v>
      </c>
      <c r="H123" s="421">
        <f t="shared" si="36"/>
        <v>0</v>
      </c>
      <c r="I123" s="421">
        <f>+I121*I122</f>
        <v>0</v>
      </c>
      <c r="K123" s="421">
        <f t="shared" si="36"/>
        <v>0</v>
      </c>
      <c r="L123" s="421">
        <f t="shared" si="36"/>
        <v>0</v>
      </c>
      <c r="M123" s="421">
        <f t="shared" si="36"/>
        <v>0</v>
      </c>
      <c r="N123" s="421">
        <f t="shared" si="36"/>
        <v>0</v>
      </c>
      <c r="O123" s="421">
        <f t="shared" si="36"/>
        <v>0</v>
      </c>
      <c r="P123" s="421">
        <f t="shared" si="36"/>
        <v>0</v>
      </c>
      <c r="Q123" s="392"/>
      <c r="R123" s="421">
        <f>SUM(D123:Q123)</f>
        <v>0</v>
      </c>
    </row>
    <row r="124" spans="1:18" s="386" customFormat="1" hidden="1" x14ac:dyDescent="0.25">
      <c r="A124" s="805" t="s">
        <v>258</v>
      </c>
      <c r="B124" s="841"/>
      <c r="D124" s="406"/>
      <c r="E124" s="407"/>
      <c r="F124" s="407"/>
      <c r="G124" s="407"/>
      <c r="H124" s="407"/>
      <c r="I124" s="417"/>
      <c r="K124" s="406"/>
      <c r="L124" s="407"/>
      <c r="M124" s="407"/>
      <c r="N124" s="418"/>
      <c r="O124" s="418"/>
      <c r="P124" s="417"/>
      <c r="Q124" s="392"/>
      <c r="R124" s="422"/>
    </row>
    <row r="125" spans="1:18" s="386" customFormat="1" ht="15.6" hidden="1" x14ac:dyDescent="0.25">
      <c r="A125" s="399"/>
      <c r="B125" s="321" t="s">
        <v>190</v>
      </c>
      <c r="D125" s="762"/>
      <c r="E125" s="762"/>
      <c r="F125" s="762"/>
      <c r="G125" s="762"/>
      <c r="H125" s="763"/>
      <c r="I125" s="400"/>
      <c r="K125" s="796" t="s">
        <v>27</v>
      </c>
      <c r="L125" s="796"/>
      <c r="M125" s="797"/>
      <c r="N125" s="211"/>
      <c r="O125" s="212"/>
      <c r="P125" s="213"/>
      <c r="Q125" s="392"/>
      <c r="R125" s="420"/>
    </row>
    <row r="126" spans="1:18" s="386" customFormat="1" hidden="1" x14ac:dyDescent="0.25">
      <c r="A126" s="399"/>
      <c r="B126" s="399" t="s">
        <v>14</v>
      </c>
      <c r="D126" s="154"/>
      <c r="E126" s="154"/>
      <c r="F126" s="154"/>
      <c r="G126" s="154"/>
      <c r="H126" s="154"/>
      <c r="I126" s="160"/>
      <c r="K126" s="154"/>
      <c r="L126" s="154"/>
      <c r="M126" s="154"/>
      <c r="N126" s="160"/>
      <c r="O126" s="160"/>
      <c r="P126" s="160"/>
      <c r="Q126" s="392"/>
      <c r="R126" s="401" t="e">
        <f>+R128/R127</f>
        <v>#DIV/0!</v>
      </c>
    </row>
    <row r="127" spans="1:18" s="386" customFormat="1" hidden="1" x14ac:dyDescent="0.25">
      <c r="A127" s="399"/>
      <c r="B127" s="399" t="s">
        <v>135</v>
      </c>
      <c r="D127" s="157"/>
      <c r="E127" s="157"/>
      <c r="F127" s="157"/>
      <c r="G127" s="157"/>
      <c r="H127" s="157"/>
      <c r="I127" s="157"/>
      <c r="K127" s="157"/>
      <c r="L127" s="157"/>
      <c r="M127" s="157"/>
      <c r="N127" s="157"/>
      <c r="O127" s="157"/>
      <c r="P127" s="157"/>
      <c r="Q127" s="392"/>
      <c r="R127" s="397">
        <f>SUM(D127:Q127)</f>
        <v>0</v>
      </c>
    </row>
    <row r="128" spans="1:18" s="386" customFormat="1" hidden="1" x14ac:dyDescent="0.25">
      <c r="A128" s="399"/>
      <c r="B128" s="399" t="s">
        <v>13</v>
      </c>
      <c r="D128" s="421">
        <f>+D126*D127</f>
        <v>0</v>
      </c>
      <c r="E128" s="421">
        <f t="shared" ref="E128:P128" si="37">+E126*E127</f>
        <v>0</v>
      </c>
      <c r="F128" s="421">
        <f t="shared" si="37"/>
        <v>0</v>
      </c>
      <c r="G128" s="421">
        <f t="shared" si="37"/>
        <v>0</v>
      </c>
      <c r="H128" s="421">
        <f t="shared" si="37"/>
        <v>0</v>
      </c>
      <c r="I128" s="421">
        <f>+I126*I127</f>
        <v>0</v>
      </c>
      <c r="K128" s="421">
        <f t="shared" si="37"/>
        <v>0</v>
      </c>
      <c r="L128" s="421">
        <f t="shared" si="37"/>
        <v>0</v>
      </c>
      <c r="M128" s="421">
        <f t="shared" si="37"/>
        <v>0</v>
      </c>
      <c r="N128" s="421">
        <f t="shared" si="37"/>
        <v>0</v>
      </c>
      <c r="O128" s="421">
        <f t="shared" si="37"/>
        <v>0</v>
      </c>
      <c r="P128" s="421">
        <f t="shared" si="37"/>
        <v>0</v>
      </c>
      <c r="Q128" s="392"/>
      <c r="R128" s="421">
        <f>SUM(D128:Q128)</f>
        <v>0</v>
      </c>
    </row>
    <row r="129" spans="1:18" s="386" customFormat="1" hidden="1" x14ac:dyDescent="0.25">
      <c r="A129" s="805" t="s">
        <v>259</v>
      </c>
      <c r="B129" s="841"/>
      <c r="D129" s="406"/>
      <c r="E129" s="407"/>
      <c r="F129" s="407"/>
      <c r="G129" s="407"/>
      <c r="H129" s="407"/>
      <c r="I129" s="417"/>
      <c r="K129" s="406"/>
      <c r="L129" s="407"/>
      <c r="M129" s="407"/>
      <c r="N129" s="418"/>
      <c r="O129" s="418"/>
      <c r="P129" s="417"/>
      <c r="Q129" s="392"/>
      <c r="R129" s="422"/>
    </row>
    <row r="130" spans="1:18" s="386" customFormat="1" ht="15.6" hidden="1" x14ac:dyDescent="0.25">
      <c r="A130" s="399"/>
      <c r="B130" s="321" t="s">
        <v>190</v>
      </c>
      <c r="D130" s="762"/>
      <c r="E130" s="762"/>
      <c r="F130" s="762"/>
      <c r="G130" s="762"/>
      <c r="H130" s="763"/>
      <c r="I130" s="400"/>
      <c r="K130" s="796" t="s">
        <v>27</v>
      </c>
      <c r="L130" s="796"/>
      <c r="M130" s="797"/>
      <c r="N130" s="211"/>
      <c r="O130" s="212"/>
      <c r="P130" s="213"/>
      <c r="Q130" s="392"/>
      <c r="R130" s="420"/>
    </row>
    <row r="131" spans="1:18" s="386" customFormat="1" hidden="1" x14ac:dyDescent="0.25">
      <c r="A131" s="399"/>
      <c r="B131" s="399" t="s">
        <v>14</v>
      </c>
      <c r="D131" s="154"/>
      <c r="E131" s="154"/>
      <c r="F131" s="154"/>
      <c r="G131" s="154"/>
      <c r="H131" s="154"/>
      <c r="I131" s="160"/>
      <c r="K131" s="154"/>
      <c r="L131" s="154"/>
      <c r="M131" s="154"/>
      <c r="N131" s="160"/>
      <c r="O131" s="160"/>
      <c r="P131" s="160"/>
      <c r="Q131" s="392"/>
      <c r="R131" s="401" t="e">
        <f>+R133/R132</f>
        <v>#DIV/0!</v>
      </c>
    </row>
    <row r="132" spans="1:18" s="386" customFormat="1" hidden="1" x14ac:dyDescent="0.25">
      <c r="A132" s="399"/>
      <c r="B132" s="399" t="s">
        <v>135</v>
      </c>
      <c r="D132" s="157"/>
      <c r="E132" s="157"/>
      <c r="F132" s="157"/>
      <c r="G132" s="157"/>
      <c r="H132" s="157"/>
      <c r="I132" s="157"/>
      <c r="K132" s="157"/>
      <c r="L132" s="157"/>
      <c r="M132" s="157"/>
      <c r="N132" s="157"/>
      <c r="O132" s="157"/>
      <c r="P132" s="157"/>
      <c r="Q132" s="392"/>
      <c r="R132" s="397">
        <f>SUM(D132:Q132)</f>
        <v>0</v>
      </c>
    </row>
    <row r="133" spans="1:18" s="386" customFormat="1" hidden="1" x14ac:dyDescent="0.25">
      <c r="A133" s="399"/>
      <c r="B133" s="399" t="s">
        <v>13</v>
      </c>
      <c r="D133" s="421">
        <f>+D131*D132</f>
        <v>0</v>
      </c>
      <c r="E133" s="421">
        <f t="shared" ref="E133:P133" si="38">+E131*E132</f>
        <v>0</v>
      </c>
      <c r="F133" s="421">
        <f t="shared" si="38"/>
        <v>0</v>
      </c>
      <c r="G133" s="421">
        <f t="shared" si="38"/>
        <v>0</v>
      </c>
      <c r="H133" s="421">
        <f t="shared" si="38"/>
        <v>0</v>
      </c>
      <c r="I133" s="421">
        <f>+I131*I132</f>
        <v>0</v>
      </c>
      <c r="K133" s="421">
        <f t="shared" si="38"/>
        <v>0</v>
      </c>
      <c r="L133" s="421">
        <f t="shared" si="38"/>
        <v>0</v>
      </c>
      <c r="M133" s="421">
        <f t="shared" si="38"/>
        <v>0</v>
      </c>
      <c r="N133" s="421">
        <f t="shared" si="38"/>
        <v>0</v>
      </c>
      <c r="O133" s="421">
        <f t="shared" si="38"/>
        <v>0</v>
      </c>
      <c r="P133" s="421">
        <f t="shared" si="38"/>
        <v>0</v>
      </c>
      <c r="Q133" s="392"/>
      <c r="R133" s="421">
        <f>SUM(D133:Q133)</f>
        <v>0</v>
      </c>
    </row>
    <row r="134" spans="1:18" s="386" customFormat="1" hidden="1" x14ac:dyDescent="0.25">
      <c r="A134" s="805" t="s">
        <v>260</v>
      </c>
      <c r="B134" s="841"/>
      <c r="D134" s="406"/>
      <c r="E134" s="407"/>
      <c r="F134" s="407"/>
      <c r="G134" s="407"/>
      <c r="H134" s="407"/>
      <c r="I134" s="417"/>
      <c r="K134" s="406"/>
      <c r="L134" s="407"/>
      <c r="M134" s="407"/>
      <c r="N134" s="418"/>
      <c r="O134" s="418"/>
      <c r="P134" s="417"/>
      <c r="Q134" s="392"/>
      <c r="R134" s="422"/>
    </row>
    <row r="135" spans="1:18" s="386" customFormat="1" ht="15.6" hidden="1" x14ac:dyDescent="0.25">
      <c r="A135" s="399"/>
      <c r="B135" s="321" t="s">
        <v>190</v>
      </c>
      <c r="D135" s="762"/>
      <c r="E135" s="762"/>
      <c r="F135" s="762"/>
      <c r="G135" s="762"/>
      <c r="H135" s="763"/>
      <c r="I135" s="400"/>
      <c r="K135" s="796" t="s">
        <v>27</v>
      </c>
      <c r="L135" s="796"/>
      <c r="M135" s="797"/>
      <c r="N135" s="211"/>
      <c r="O135" s="212"/>
      <c r="P135" s="213"/>
      <c r="Q135" s="392"/>
      <c r="R135" s="420"/>
    </row>
    <row r="136" spans="1:18" s="386" customFormat="1" hidden="1" x14ac:dyDescent="0.25">
      <c r="A136" s="399"/>
      <c r="B136" s="399" t="s">
        <v>14</v>
      </c>
      <c r="D136" s="154"/>
      <c r="E136" s="154"/>
      <c r="F136" s="154"/>
      <c r="G136" s="154"/>
      <c r="H136" s="154"/>
      <c r="I136" s="160"/>
      <c r="K136" s="154"/>
      <c r="L136" s="154"/>
      <c r="M136" s="154"/>
      <c r="N136" s="160"/>
      <c r="O136" s="160"/>
      <c r="P136" s="160"/>
      <c r="Q136" s="392"/>
      <c r="R136" s="401" t="e">
        <f>+R138/R137</f>
        <v>#DIV/0!</v>
      </c>
    </row>
    <row r="137" spans="1:18" s="386" customFormat="1" hidden="1" x14ac:dyDescent="0.25">
      <c r="A137" s="399"/>
      <c r="B137" s="399" t="s">
        <v>135</v>
      </c>
      <c r="D137" s="157"/>
      <c r="E137" s="157"/>
      <c r="F137" s="157"/>
      <c r="G137" s="157"/>
      <c r="H137" s="157"/>
      <c r="I137" s="157"/>
      <c r="K137" s="157"/>
      <c r="L137" s="157"/>
      <c r="M137" s="157"/>
      <c r="N137" s="157"/>
      <c r="O137" s="157"/>
      <c r="P137" s="157"/>
      <c r="Q137" s="392"/>
      <c r="R137" s="397">
        <f>SUM(D137:Q137)</f>
        <v>0</v>
      </c>
    </row>
    <row r="138" spans="1:18" s="386" customFormat="1" hidden="1" x14ac:dyDescent="0.25">
      <c r="A138" s="399"/>
      <c r="B138" s="399" t="s">
        <v>13</v>
      </c>
      <c r="D138" s="421">
        <f>+D136*D137</f>
        <v>0</v>
      </c>
      <c r="E138" s="421">
        <f t="shared" ref="E138:P138" si="39">+E136*E137</f>
        <v>0</v>
      </c>
      <c r="F138" s="421">
        <f t="shared" si="39"/>
        <v>0</v>
      </c>
      <c r="G138" s="421">
        <f t="shared" si="39"/>
        <v>0</v>
      </c>
      <c r="H138" s="421">
        <f t="shared" si="39"/>
        <v>0</v>
      </c>
      <c r="I138" s="421">
        <f>+I136*I137</f>
        <v>0</v>
      </c>
      <c r="K138" s="421">
        <f t="shared" si="39"/>
        <v>0</v>
      </c>
      <c r="L138" s="421">
        <f t="shared" si="39"/>
        <v>0</v>
      </c>
      <c r="M138" s="421">
        <f t="shared" si="39"/>
        <v>0</v>
      </c>
      <c r="N138" s="421">
        <f t="shared" si="39"/>
        <v>0</v>
      </c>
      <c r="O138" s="421">
        <f t="shared" si="39"/>
        <v>0</v>
      </c>
      <c r="P138" s="421">
        <f t="shared" si="39"/>
        <v>0</v>
      </c>
      <c r="Q138" s="392"/>
      <c r="R138" s="421">
        <f>SUM(D138:Q138)</f>
        <v>0</v>
      </c>
    </row>
    <row r="139" spans="1:18" s="386" customFormat="1" hidden="1" x14ac:dyDescent="0.25">
      <c r="A139" s="805" t="s">
        <v>261</v>
      </c>
      <c r="B139" s="841"/>
      <c r="D139" s="413"/>
      <c r="E139" s="414"/>
      <c r="F139" s="414"/>
      <c r="G139" s="414"/>
      <c r="H139" s="414"/>
      <c r="I139" s="427"/>
      <c r="K139" s="413"/>
      <c r="L139" s="414"/>
      <c r="M139" s="414"/>
      <c r="N139" s="428"/>
      <c r="O139" s="428"/>
      <c r="P139" s="427"/>
      <c r="Q139" s="392"/>
      <c r="R139" s="429"/>
    </row>
    <row r="140" spans="1:18" s="386" customFormat="1" ht="15.6" hidden="1" x14ac:dyDescent="0.25">
      <c r="A140" s="399"/>
      <c r="B140" s="321" t="s">
        <v>190</v>
      </c>
      <c r="D140" s="762"/>
      <c r="E140" s="762"/>
      <c r="F140" s="762"/>
      <c r="G140" s="762"/>
      <c r="H140" s="763"/>
      <c r="I140" s="400"/>
      <c r="K140" s="796" t="s">
        <v>27</v>
      </c>
      <c r="L140" s="796"/>
      <c r="M140" s="797"/>
      <c r="N140" s="211"/>
      <c r="O140" s="212"/>
      <c r="P140" s="213"/>
      <c r="Q140" s="392"/>
      <c r="R140" s="420"/>
    </row>
    <row r="141" spans="1:18" s="386" customFormat="1" hidden="1" x14ac:dyDescent="0.25">
      <c r="A141" s="399"/>
      <c r="B141" s="399" t="s">
        <v>14</v>
      </c>
      <c r="D141" s="154"/>
      <c r="E141" s="154"/>
      <c r="F141" s="154"/>
      <c r="G141" s="154"/>
      <c r="H141" s="154"/>
      <c r="I141" s="160"/>
      <c r="K141" s="154"/>
      <c r="L141" s="154"/>
      <c r="M141" s="154"/>
      <c r="N141" s="160"/>
      <c r="O141" s="160"/>
      <c r="P141" s="160"/>
      <c r="Q141" s="392"/>
      <c r="R141" s="401" t="e">
        <f>+R143/R142</f>
        <v>#DIV/0!</v>
      </c>
    </row>
    <row r="142" spans="1:18" s="386" customFormat="1" hidden="1" x14ac:dyDescent="0.25">
      <c r="A142" s="399"/>
      <c r="B142" s="399" t="s">
        <v>135</v>
      </c>
      <c r="D142" s="157"/>
      <c r="E142" s="157"/>
      <c r="F142" s="157"/>
      <c r="G142" s="157"/>
      <c r="H142" s="157"/>
      <c r="I142" s="157"/>
      <c r="K142" s="157"/>
      <c r="L142" s="157"/>
      <c r="M142" s="157"/>
      <c r="N142" s="157"/>
      <c r="O142" s="157"/>
      <c r="P142" s="157"/>
      <c r="Q142" s="392"/>
      <c r="R142" s="397">
        <f>SUM(D142:Q142)</f>
        <v>0</v>
      </c>
    </row>
    <row r="143" spans="1:18" s="386" customFormat="1" hidden="1" x14ac:dyDescent="0.25">
      <c r="A143" s="399"/>
      <c r="B143" s="399" t="s">
        <v>13</v>
      </c>
      <c r="D143" s="421">
        <f>+D141*D142</f>
        <v>0</v>
      </c>
      <c r="E143" s="421">
        <f t="shared" ref="E143:P143" si="40">+E141*E142</f>
        <v>0</v>
      </c>
      <c r="F143" s="421">
        <f t="shared" si="40"/>
        <v>0</v>
      </c>
      <c r="G143" s="421">
        <f t="shared" si="40"/>
        <v>0</v>
      </c>
      <c r="H143" s="421">
        <f t="shared" si="40"/>
        <v>0</v>
      </c>
      <c r="I143" s="421">
        <f>+I141*I142</f>
        <v>0</v>
      </c>
      <c r="K143" s="421">
        <f t="shared" si="40"/>
        <v>0</v>
      </c>
      <c r="L143" s="421">
        <f t="shared" si="40"/>
        <v>0</v>
      </c>
      <c r="M143" s="421">
        <f t="shared" si="40"/>
        <v>0</v>
      </c>
      <c r="N143" s="421">
        <f t="shared" si="40"/>
        <v>0</v>
      </c>
      <c r="O143" s="421">
        <f t="shared" si="40"/>
        <v>0</v>
      </c>
      <c r="P143" s="421">
        <f t="shared" si="40"/>
        <v>0</v>
      </c>
      <c r="Q143" s="392"/>
      <c r="R143" s="421">
        <f>SUM(D143:Q143)</f>
        <v>0</v>
      </c>
    </row>
    <row r="144" spans="1:18" s="386" customFormat="1" hidden="1" x14ac:dyDescent="0.25">
      <c r="A144" s="805" t="s">
        <v>262</v>
      </c>
      <c r="B144" s="841"/>
      <c r="D144" s="413"/>
      <c r="E144" s="414"/>
      <c r="F144" s="414"/>
      <c r="G144" s="414"/>
      <c r="H144" s="414"/>
      <c r="I144" s="427"/>
      <c r="K144" s="413"/>
      <c r="L144" s="414"/>
      <c r="M144" s="414"/>
      <c r="N144" s="428"/>
      <c r="O144" s="428"/>
      <c r="P144" s="427"/>
      <c r="Q144" s="392"/>
      <c r="R144" s="429"/>
    </row>
    <row r="145" spans="1:20" s="386" customFormat="1" ht="15.6" hidden="1" x14ac:dyDescent="0.25">
      <c r="A145" s="399"/>
      <c r="B145" s="321" t="s">
        <v>190</v>
      </c>
      <c r="D145" s="762"/>
      <c r="E145" s="762"/>
      <c r="F145" s="762"/>
      <c r="G145" s="762"/>
      <c r="H145" s="763"/>
      <c r="I145" s="400"/>
      <c r="K145" s="796" t="s">
        <v>27</v>
      </c>
      <c r="L145" s="796"/>
      <c r="M145" s="797"/>
      <c r="N145" s="211"/>
      <c r="O145" s="212"/>
      <c r="P145" s="213"/>
      <c r="Q145" s="392"/>
      <c r="R145" s="420"/>
    </row>
    <row r="146" spans="1:20" s="386" customFormat="1" hidden="1" x14ac:dyDescent="0.25">
      <c r="A146" s="399"/>
      <c r="B146" s="399" t="s">
        <v>14</v>
      </c>
      <c r="D146" s="154"/>
      <c r="E146" s="154"/>
      <c r="F146" s="154"/>
      <c r="G146" s="154"/>
      <c r="H146" s="154"/>
      <c r="I146" s="160"/>
      <c r="K146" s="154"/>
      <c r="L146" s="154"/>
      <c r="M146" s="154"/>
      <c r="N146" s="160"/>
      <c r="O146" s="160"/>
      <c r="P146" s="160"/>
      <c r="Q146" s="392"/>
      <c r="R146" s="401" t="e">
        <f>+R148/R147</f>
        <v>#DIV/0!</v>
      </c>
    </row>
    <row r="147" spans="1:20" s="386" customFormat="1" hidden="1" x14ac:dyDescent="0.25">
      <c r="A147" s="399"/>
      <c r="B147" s="399" t="s">
        <v>135</v>
      </c>
      <c r="D147" s="157"/>
      <c r="E147" s="157"/>
      <c r="F147" s="157"/>
      <c r="G147" s="157"/>
      <c r="H147" s="157"/>
      <c r="I147" s="157"/>
      <c r="K147" s="157"/>
      <c r="L147" s="157"/>
      <c r="M147" s="157"/>
      <c r="N147" s="157"/>
      <c r="O147" s="157"/>
      <c r="P147" s="157"/>
      <c r="Q147" s="392"/>
      <c r="R147" s="397">
        <f>SUM(D147:Q147)</f>
        <v>0</v>
      </c>
    </row>
    <row r="148" spans="1:20" s="386" customFormat="1" hidden="1" x14ac:dyDescent="0.25">
      <c r="A148" s="399"/>
      <c r="B148" s="399" t="s">
        <v>13</v>
      </c>
      <c r="D148" s="395">
        <f>+D146*D147</f>
        <v>0</v>
      </c>
      <c r="E148" s="395">
        <f t="shared" ref="E148:P148" si="41">+E146*E147</f>
        <v>0</v>
      </c>
      <c r="F148" s="395">
        <f t="shared" si="41"/>
        <v>0</v>
      </c>
      <c r="G148" s="395">
        <f t="shared" si="41"/>
        <v>0</v>
      </c>
      <c r="H148" s="395">
        <f t="shared" si="41"/>
        <v>0</v>
      </c>
      <c r="I148" s="395">
        <f>+I146*I147</f>
        <v>0</v>
      </c>
      <c r="K148" s="395">
        <f t="shared" si="41"/>
        <v>0</v>
      </c>
      <c r="L148" s="395">
        <f t="shared" si="41"/>
        <v>0</v>
      </c>
      <c r="M148" s="395">
        <f t="shared" si="41"/>
        <v>0</v>
      </c>
      <c r="N148" s="395">
        <f t="shared" si="41"/>
        <v>0</v>
      </c>
      <c r="O148" s="395">
        <f t="shared" si="41"/>
        <v>0</v>
      </c>
      <c r="P148" s="395">
        <f t="shared" si="41"/>
        <v>0</v>
      </c>
      <c r="Q148" s="392"/>
      <c r="R148" s="395">
        <f>SUM(D148:Q148)</f>
        <v>0</v>
      </c>
    </row>
    <row r="149" spans="1:20" s="386" customFormat="1" x14ac:dyDescent="0.25">
      <c r="A149" s="392"/>
      <c r="B149" s="392"/>
      <c r="C149" s="392"/>
      <c r="D149" s="391"/>
      <c r="E149" s="391"/>
      <c r="F149" s="391"/>
      <c r="G149" s="391"/>
      <c r="H149" s="391"/>
      <c r="I149" s="391"/>
      <c r="J149" s="391"/>
      <c r="K149" s="391"/>
      <c r="L149" s="391"/>
      <c r="M149" s="391"/>
      <c r="N149" s="391"/>
      <c r="O149" s="391"/>
      <c r="P149" s="392"/>
      <c r="Q149" s="391"/>
    </row>
    <row r="150" spans="1:20" s="4" customFormat="1" x14ac:dyDescent="0.25">
      <c r="A150" s="194" t="s">
        <v>179</v>
      </c>
      <c r="B150" s="195"/>
      <c r="C150" s="195"/>
      <c r="D150" s="195"/>
      <c r="E150" s="195"/>
      <c r="F150" s="195"/>
      <c r="G150" s="195"/>
      <c r="H150" s="195"/>
      <c r="I150" s="195"/>
      <c r="J150" s="195"/>
      <c r="K150" s="195"/>
      <c r="L150" s="195"/>
      <c r="M150" s="195"/>
      <c r="N150" s="195"/>
      <c r="O150" s="195"/>
      <c r="P150" s="195"/>
      <c r="Q150" s="195"/>
      <c r="R150" s="196"/>
    </row>
    <row r="151" spans="1:20" s="4" customFormat="1" ht="56.4" customHeight="1" x14ac:dyDescent="0.25">
      <c r="A151" s="809" t="s">
        <v>217</v>
      </c>
      <c r="B151" s="810"/>
      <c r="C151" s="810"/>
      <c r="D151" s="810"/>
      <c r="E151" s="810"/>
      <c r="F151" s="810"/>
      <c r="G151" s="810"/>
      <c r="H151" s="810"/>
      <c r="I151" s="810"/>
      <c r="J151" s="810"/>
      <c r="K151" s="810"/>
      <c r="L151" s="810"/>
      <c r="M151" s="810"/>
      <c r="N151" s="810"/>
      <c r="O151" s="810"/>
      <c r="P151" s="810"/>
      <c r="Q151" s="810"/>
      <c r="R151" s="811"/>
    </row>
    <row r="152" spans="1:20" s="4" customFormat="1" ht="15.75" customHeight="1" x14ac:dyDescent="0.25">
      <c r="A152" s="197"/>
      <c r="B152" s="198"/>
      <c r="C152" s="198"/>
      <c r="D152" s="198"/>
      <c r="E152" s="198"/>
      <c r="F152" s="198"/>
      <c r="G152" s="198"/>
      <c r="H152" s="198"/>
      <c r="I152" s="198"/>
      <c r="J152" s="198"/>
      <c r="K152" s="198"/>
      <c r="L152" s="198"/>
      <c r="M152" s="198"/>
      <c r="N152" s="198"/>
      <c r="O152" s="198"/>
      <c r="P152" s="198"/>
      <c r="Q152" s="198"/>
      <c r="R152" s="199"/>
      <c r="S152" s="331"/>
      <c r="T152" s="331"/>
    </row>
    <row r="153" spans="1:20" s="386" customFormat="1" x14ac:dyDescent="0.25"/>
    <row r="154" spans="1:20" s="386" customFormat="1" ht="77.400000000000006" customHeight="1" x14ac:dyDescent="0.25">
      <c r="A154" s="832" t="s">
        <v>268</v>
      </c>
      <c r="B154" s="833"/>
      <c r="C154" s="833"/>
      <c r="D154" s="833"/>
      <c r="E154" s="833"/>
      <c r="F154" s="833"/>
      <c r="G154" s="833"/>
      <c r="H154" s="833"/>
      <c r="I154" s="833"/>
      <c r="J154" s="833"/>
      <c r="K154" s="833"/>
      <c r="L154" s="833"/>
      <c r="M154" s="833"/>
      <c r="N154" s="833"/>
      <c r="O154" s="833"/>
      <c r="P154" s="833"/>
      <c r="Q154" s="833"/>
      <c r="R154" s="834"/>
    </row>
    <row r="155" spans="1:20" s="386" customFormat="1" x14ac:dyDescent="0.25"/>
    <row r="156" spans="1:20" s="503" customFormat="1" ht="67.95" customHeight="1" x14ac:dyDescent="0.3">
      <c r="A156" s="839" t="s">
        <v>224</v>
      </c>
      <c r="B156" s="840"/>
      <c r="D156" s="835" t="s">
        <v>225</v>
      </c>
      <c r="E156" s="836"/>
      <c r="F156" s="836"/>
      <c r="G156" s="836"/>
      <c r="H156" s="836"/>
      <c r="I156" s="836"/>
      <c r="K156" s="835" t="s">
        <v>225</v>
      </c>
      <c r="L156" s="836"/>
      <c r="M156" s="836"/>
      <c r="N156" s="836"/>
      <c r="O156" s="836"/>
      <c r="P156" s="836"/>
      <c r="R156" s="502" t="s">
        <v>196</v>
      </c>
    </row>
    <row r="157" spans="1:20" s="386" customFormat="1" x14ac:dyDescent="0.25">
      <c r="A157" s="666"/>
      <c r="B157" s="667"/>
      <c r="D157" s="154"/>
      <c r="E157" s="154"/>
      <c r="F157" s="154"/>
      <c r="G157" s="154"/>
      <c r="H157" s="154"/>
      <c r="I157" s="154"/>
      <c r="K157" s="384"/>
      <c r="L157" s="384"/>
      <c r="M157" s="384"/>
      <c r="N157" s="384"/>
      <c r="O157" s="384"/>
      <c r="P157" s="384"/>
      <c r="R157" s="441">
        <f t="shared" ref="R157:R165" si="42">SUM(D157:Q157)</f>
        <v>0</v>
      </c>
      <c r="S157" s="436" t="str">
        <f>IF(A157=0,IF(R157=0," ","ERROR, NO DESCRIPTION OF COST HAS BEEN PROVIDED")," ")</f>
        <v xml:space="preserve"> </v>
      </c>
    </row>
    <row r="158" spans="1:20" s="386" customFormat="1" x14ac:dyDescent="0.25">
      <c r="A158" s="828"/>
      <c r="B158" s="829"/>
      <c r="D158" s="384"/>
      <c r="E158" s="384"/>
      <c r="F158" s="384"/>
      <c r="G158" s="384"/>
      <c r="H158" s="384"/>
      <c r="I158" s="384"/>
      <c r="K158" s="384"/>
      <c r="L158" s="384"/>
      <c r="M158" s="384"/>
      <c r="N158" s="384"/>
      <c r="O158" s="384"/>
      <c r="P158" s="384"/>
      <c r="R158" s="441">
        <f t="shared" si="42"/>
        <v>0</v>
      </c>
      <c r="S158" s="436" t="str">
        <f t="shared" ref="S158:S164" si="43">IF(A158=0,IF(R158=0," ","ERROR, NO DESCRIPTION OF COST HAS BEEN PROVIDED")," ")</f>
        <v xml:space="preserve"> </v>
      </c>
    </row>
    <row r="159" spans="1:20" s="386" customFormat="1" x14ac:dyDescent="0.25">
      <c r="A159" s="828"/>
      <c r="B159" s="829"/>
      <c r="D159" s="384"/>
      <c r="E159" s="384"/>
      <c r="F159" s="384"/>
      <c r="G159" s="384"/>
      <c r="H159" s="384"/>
      <c r="I159" s="384"/>
      <c r="K159" s="384"/>
      <c r="L159" s="384"/>
      <c r="M159" s="384"/>
      <c r="N159" s="384"/>
      <c r="O159" s="384"/>
      <c r="P159" s="384"/>
      <c r="R159" s="441">
        <f t="shared" si="42"/>
        <v>0</v>
      </c>
      <c r="S159" s="436" t="str">
        <f t="shared" si="43"/>
        <v xml:space="preserve"> </v>
      </c>
    </row>
    <row r="160" spans="1:20" s="386" customFormat="1" ht="15.6" customHeight="1" x14ac:dyDescent="0.25">
      <c r="A160" s="828" t="s">
        <v>313</v>
      </c>
      <c r="B160" s="829"/>
      <c r="D160" s="384"/>
      <c r="E160" s="384"/>
      <c r="F160" s="384"/>
      <c r="G160" s="384"/>
      <c r="H160" s="384"/>
      <c r="I160" s="384"/>
      <c r="K160" s="384"/>
      <c r="L160" s="384"/>
      <c r="M160" s="384"/>
      <c r="N160" s="384"/>
      <c r="O160" s="384"/>
      <c r="P160" s="384"/>
      <c r="R160" s="441">
        <f t="shared" si="42"/>
        <v>0</v>
      </c>
      <c r="S160" s="436" t="str">
        <f t="shared" si="43"/>
        <v xml:space="preserve"> </v>
      </c>
    </row>
    <row r="161" spans="1:19" s="386" customFormat="1" hidden="1" x14ac:dyDescent="0.25">
      <c r="A161" s="828"/>
      <c r="B161" s="829"/>
      <c r="D161" s="384"/>
      <c r="E161" s="384"/>
      <c r="F161" s="384"/>
      <c r="G161" s="384"/>
      <c r="H161" s="384"/>
      <c r="I161" s="384"/>
      <c r="K161" s="384"/>
      <c r="L161" s="384"/>
      <c r="M161" s="384"/>
      <c r="N161" s="384"/>
      <c r="O161" s="384"/>
      <c r="P161" s="384"/>
      <c r="R161" s="441">
        <f t="shared" si="42"/>
        <v>0</v>
      </c>
      <c r="S161" s="436" t="str">
        <f t="shared" si="43"/>
        <v xml:space="preserve"> </v>
      </c>
    </row>
    <row r="162" spans="1:19" s="386" customFormat="1" hidden="1" x14ac:dyDescent="0.25">
      <c r="A162" s="828"/>
      <c r="B162" s="829"/>
      <c r="D162" s="384"/>
      <c r="E162" s="384"/>
      <c r="F162" s="384"/>
      <c r="G162" s="384"/>
      <c r="H162" s="384"/>
      <c r="I162" s="384"/>
      <c r="K162" s="384"/>
      <c r="L162" s="384"/>
      <c r="M162" s="384"/>
      <c r="N162" s="384"/>
      <c r="O162" s="384"/>
      <c r="P162" s="384"/>
      <c r="R162" s="441">
        <f t="shared" si="42"/>
        <v>0</v>
      </c>
      <c r="S162" s="436" t="str">
        <f t="shared" si="43"/>
        <v xml:space="preserve"> </v>
      </c>
    </row>
    <row r="163" spans="1:19" s="386" customFormat="1" hidden="1" x14ac:dyDescent="0.25">
      <c r="A163" s="828"/>
      <c r="B163" s="829"/>
      <c r="D163" s="384"/>
      <c r="E163" s="384"/>
      <c r="F163" s="384"/>
      <c r="G163" s="384"/>
      <c r="H163" s="384"/>
      <c r="I163" s="384"/>
      <c r="K163" s="384"/>
      <c r="L163" s="384"/>
      <c r="M163" s="384"/>
      <c r="N163" s="384"/>
      <c r="O163" s="384"/>
      <c r="P163" s="384"/>
      <c r="R163" s="441">
        <f t="shared" si="42"/>
        <v>0</v>
      </c>
      <c r="S163" s="436" t="str">
        <f t="shared" si="43"/>
        <v xml:space="preserve"> </v>
      </c>
    </row>
    <row r="164" spans="1:19" s="386" customFormat="1" hidden="1" x14ac:dyDescent="0.25">
      <c r="A164" s="828"/>
      <c r="B164" s="829"/>
      <c r="D164" s="384"/>
      <c r="E164" s="384"/>
      <c r="F164" s="384"/>
      <c r="G164" s="384"/>
      <c r="H164" s="384"/>
      <c r="I164" s="384"/>
      <c r="K164" s="384"/>
      <c r="L164" s="384"/>
      <c r="M164" s="384"/>
      <c r="N164" s="384"/>
      <c r="O164" s="384"/>
      <c r="P164" s="384"/>
      <c r="R164" s="441">
        <f t="shared" si="42"/>
        <v>0</v>
      </c>
      <c r="S164" s="436" t="str">
        <f t="shared" si="43"/>
        <v xml:space="preserve"> </v>
      </c>
    </row>
    <row r="165" spans="1:19" s="386" customFormat="1" x14ac:dyDescent="0.25">
      <c r="A165" s="430"/>
      <c r="B165" s="431" t="s">
        <v>191</v>
      </c>
      <c r="D165" s="432">
        <f t="shared" ref="D165:I165" si="44">SUM(D157:D164)</f>
        <v>0</v>
      </c>
      <c r="E165" s="432">
        <f t="shared" si="44"/>
        <v>0</v>
      </c>
      <c r="F165" s="432">
        <f t="shared" si="44"/>
        <v>0</v>
      </c>
      <c r="G165" s="432">
        <f t="shared" si="44"/>
        <v>0</v>
      </c>
      <c r="H165" s="432">
        <f t="shared" si="44"/>
        <v>0</v>
      </c>
      <c r="I165" s="432">
        <f t="shared" si="44"/>
        <v>0</v>
      </c>
      <c r="K165" s="432">
        <f t="shared" ref="K165:P165" si="45">SUM(K157:K164)</f>
        <v>0</v>
      </c>
      <c r="L165" s="432">
        <f t="shared" si="45"/>
        <v>0</v>
      </c>
      <c r="M165" s="432">
        <f t="shared" si="45"/>
        <v>0</v>
      </c>
      <c r="N165" s="432">
        <f t="shared" si="45"/>
        <v>0</v>
      </c>
      <c r="O165" s="432">
        <f t="shared" si="45"/>
        <v>0</v>
      </c>
      <c r="P165" s="432">
        <f t="shared" si="45"/>
        <v>0</v>
      </c>
      <c r="R165" s="441">
        <f t="shared" si="42"/>
        <v>0</v>
      </c>
    </row>
    <row r="166" spans="1:19" s="386" customFormat="1" x14ac:dyDescent="0.25">
      <c r="A166" s="430"/>
      <c r="B166" s="430" t="s">
        <v>132</v>
      </c>
      <c r="C166" s="433"/>
      <c r="D166" s="322"/>
      <c r="E166" s="322"/>
      <c r="F166" s="322"/>
      <c r="G166" s="322"/>
      <c r="H166" s="322"/>
      <c r="I166" s="322"/>
      <c r="K166" s="322"/>
      <c r="L166" s="322"/>
      <c r="M166" s="322"/>
      <c r="N166" s="322"/>
      <c r="O166" s="322"/>
      <c r="P166" s="322"/>
      <c r="R166" s="434" t="e">
        <f>+R167/R165</f>
        <v>#DIV/0!</v>
      </c>
    </row>
    <row r="167" spans="1:19" s="386" customFormat="1" ht="13.8" thickBot="1" x14ac:dyDescent="0.3">
      <c r="A167" s="430"/>
      <c r="B167" s="399" t="s">
        <v>131</v>
      </c>
      <c r="C167" s="435"/>
      <c r="D167" s="634">
        <f>+D165*D166</f>
        <v>0</v>
      </c>
      <c r="E167" s="634">
        <f t="shared" ref="E167:P167" si="46">+E165*E166</f>
        <v>0</v>
      </c>
      <c r="F167" s="634">
        <f t="shared" si="46"/>
        <v>0</v>
      </c>
      <c r="G167" s="634">
        <f t="shared" si="46"/>
        <v>0</v>
      </c>
      <c r="H167" s="634">
        <f t="shared" si="46"/>
        <v>0</v>
      </c>
      <c r="I167" s="634">
        <f t="shared" si="46"/>
        <v>0</v>
      </c>
      <c r="K167" s="634">
        <f t="shared" si="46"/>
        <v>0</v>
      </c>
      <c r="L167" s="634">
        <f t="shared" si="46"/>
        <v>0</v>
      </c>
      <c r="M167" s="634">
        <f t="shared" si="46"/>
        <v>0</v>
      </c>
      <c r="N167" s="634">
        <f t="shared" si="46"/>
        <v>0</v>
      </c>
      <c r="O167" s="634">
        <f t="shared" si="46"/>
        <v>0</v>
      </c>
      <c r="P167" s="634">
        <f t="shared" si="46"/>
        <v>0</v>
      </c>
      <c r="R167" s="635">
        <f>SUM(D167:Q167)</f>
        <v>0</v>
      </c>
    </row>
    <row r="168" spans="1:19" s="386" customFormat="1" ht="21" customHeight="1" thickTop="1" x14ac:dyDescent="0.25">
      <c r="A168" s="506" t="s">
        <v>195</v>
      </c>
      <c r="B168" s="324"/>
      <c r="D168" s="633">
        <f t="shared" ref="D168:E168" si="47">+D165+D167</f>
        <v>0</v>
      </c>
      <c r="E168" s="633">
        <f t="shared" si="47"/>
        <v>0</v>
      </c>
      <c r="F168" s="633">
        <f>+F165+F167</f>
        <v>0</v>
      </c>
      <c r="G168" s="633">
        <f t="shared" ref="G168:P168" si="48">+G165+G167</f>
        <v>0</v>
      </c>
      <c r="H168" s="633">
        <f t="shared" si="48"/>
        <v>0</v>
      </c>
      <c r="I168" s="633">
        <f t="shared" si="48"/>
        <v>0</v>
      </c>
      <c r="K168" s="633">
        <f t="shared" si="48"/>
        <v>0</v>
      </c>
      <c r="L168" s="633">
        <f t="shared" si="48"/>
        <v>0</v>
      </c>
      <c r="M168" s="633">
        <f t="shared" si="48"/>
        <v>0</v>
      </c>
      <c r="N168" s="633">
        <f t="shared" si="48"/>
        <v>0</v>
      </c>
      <c r="O168" s="633">
        <f t="shared" si="48"/>
        <v>0</v>
      </c>
      <c r="P168" s="633">
        <f t="shared" si="48"/>
        <v>0</v>
      </c>
      <c r="R168" s="633">
        <f>SUM(D168:Q168)</f>
        <v>0</v>
      </c>
    </row>
    <row r="169" spans="1:19" s="386" customFormat="1" ht="19.5" customHeight="1" x14ac:dyDescent="0.25">
      <c r="F169" s="436"/>
      <c r="K169" s="436"/>
    </row>
    <row r="170" spans="1:19" s="386" customFormat="1" ht="84.6" customHeight="1" x14ac:dyDescent="0.25">
      <c r="A170" s="759" t="s">
        <v>227</v>
      </c>
      <c r="B170" s="760"/>
      <c r="C170" s="760"/>
      <c r="D170" s="760"/>
      <c r="E170" s="760"/>
      <c r="F170" s="760"/>
      <c r="G170" s="760"/>
      <c r="H170" s="760"/>
      <c r="I170" s="760"/>
      <c r="J170" s="760"/>
      <c r="K170" s="760"/>
      <c r="L170" s="760"/>
      <c r="M170" s="760"/>
      <c r="N170" s="760"/>
      <c r="O170" s="760"/>
      <c r="P170" s="760"/>
      <c r="Q170" s="760"/>
      <c r="R170" s="761"/>
    </row>
    <row r="171" spans="1:19" s="386" customFormat="1" x14ac:dyDescent="0.25"/>
    <row r="172" spans="1:19" s="386" customFormat="1" x14ac:dyDescent="0.25">
      <c r="A172" s="837" t="s">
        <v>192</v>
      </c>
      <c r="B172" s="838"/>
      <c r="C172" s="4"/>
      <c r="D172" s="201"/>
      <c r="E172" s="202"/>
      <c r="F172" s="202"/>
      <c r="G172" s="202"/>
      <c r="H172" s="202"/>
      <c r="I172" s="203"/>
      <c r="K172" s="201"/>
      <c r="L172" s="202"/>
      <c r="M172" s="202"/>
      <c r="N172" s="202"/>
      <c r="O172" s="202"/>
      <c r="P172" s="203"/>
      <c r="Q172" s="269"/>
      <c r="R172" s="269"/>
    </row>
    <row r="173" spans="1:19" s="386" customFormat="1" x14ac:dyDescent="0.25">
      <c r="A173" s="264"/>
      <c r="B173" s="264" t="s">
        <v>15</v>
      </c>
      <c r="C173" s="269"/>
      <c r="D173" s="298" t="str">
        <f ca="1">IF((D41+D46+D51+D56+D61+D67+D72+D77+D82+D87+D92+D97+D102+D107+D112+D117+D122+D127+D132+D137+D142+D147)-(D11+D17)=0," ","ERROR")</f>
        <v xml:space="preserve"> </v>
      </c>
      <c r="E173" s="298" t="str">
        <f t="shared" ref="E173:O173" ca="1" si="49">IF((E41+E46+E51+E56+E61+E67+E72+E77+E82+E87+E92+E97+E102+E107+E112+E117+E122+E127+E132+E137+E142+E147)-(E11+E17)=0," ","ERROR")</f>
        <v xml:space="preserve"> </v>
      </c>
      <c r="F173" s="298" t="str">
        <f t="shared" ca="1" si="49"/>
        <v xml:space="preserve"> </v>
      </c>
      <c r="G173" s="298" t="str">
        <f t="shared" ca="1" si="49"/>
        <v xml:space="preserve"> </v>
      </c>
      <c r="H173" s="298" t="str">
        <f t="shared" ca="1" si="49"/>
        <v xml:space="preserve"> </v>
      </c>
      <c r="I173" s="298" t="str">
        <f t="shared" ca="1" si="49"/>
        <v xml:space="preserve"> </v>
      </c>
      <c r="J173" s="386" t="str">
        <f t="shared" si="49"/>
        <v xml:space="preserve"> </v>
      </c>
      <c r="K173" s="298" t="str">
        <f ca="1">IF((K41+K46+K51+K56+K61+K67+K72+K77+K82+K87+K92+K97+K102+K107+K112+K117+K122+K127+K132+K137+K142+K147)-(K11+K17)=0," ","ERROR")</f>
        <v xml:space="preserve"> </v>
      </c>
      <c r="L173" s="298" t="str">
        <f t="shared" ca="1" si="49"/>
        <v xml:space="preserve"> </v>
      </c>
      <c r="M173" s="298" t="str">
        <f t="shared" ca="1" si="49"/>
        <v xml:space="preserve"> </v>
      </c>
      <c r="N173" s="298" t="str">
        <f t="shared" ca="1" si="49"/>
        <v xml:space="preserve"> </v>
      </c>
      <c r="O173" s="298" t="str">
        <f t="shared" ca="1" si="49"/>
        <v xml:space="preserve"> </v>
      </c>
      <c r="P173" s="298" t="str">
        <f ca="1">IF((P41+P46+P51+P56+P61+P67+P72+P77+P82+P87+P92+P97+P102+P107+P112+P117+P122+P127+P132+P137+P142+P147)-(P11+P17)=0," ","ERROR")</f>
        <v xml:space="preserve"> </v>
      </c>
      <c r="Q173" s="269"/>
      <c r="R173" s="269"/>
      <c r="S173" s="269"/>
    </row>
    <row r="174" spans="1:19" s="386" customFormat="1" x14ac:dyDescent="0.25">
      <c r="A174" s="264"/>
      <c r="B174" s="264" t="s">
        <v>13</v>
      </c>
      <c r="C174" s="269"/>
      <c r="D174" s="300" t="str">
        <f ca="1">IF((D42+D47+D52+D57+D62+D68+D73+D78+D83+D88+D93+D98+D103+D108+D113+D118+D123+D128+D133+D138+D143+D148)-(D13+D19)=0," ","ERROR")</f>
        <v xml:space="preserve"> </v>
      </c>
      <c r="E174" s="300" t="str">
        <f t="shared" ref="E174:O174" ca="1" si="50">IF((E42+E47+E52+E57+E62+E68+E73+E78+E83+E88+E93+E98+E103+E108+E113+E118+E123+E128+E133+E138+E143+E148)-(E13+E19)=0," ","ERROR")</f>
        <v xml:space="preserve"> </v>
      </c>
      <c r="F174" s="300" t="str">
        <f t="shared" ca="1" si="50"/>
        <v xml:space="preserve"> </v>
      </c>
      <c r="G174" s="300" t="str">
        <f t="shared" ca="1" si="50"/>
        <v xml:space="preserve"> </v>
      </c>
      <c r="H174" s="300" t="str">
        <f t="shared" ca="1" si="50"/>
        <v xml:space="preserve"> </v>
      </c>
      <c r="I174" s="300" t="str">
        <f t="shared" ca="1" si="50"/>
        <v xml:space="preserve"> </v>
      </c>
      <c r="J174" s="386" t="str">
        <f t="shared" si="50"/>
        <v xml:space="preserve"> </v>
      </c>
      <c r="K174" s="300" t="str">
        <f ca="1">IF((K42+K47+K52+K57+K62+K68+K73+K78+K83+K88+K93+K98+K103+K108+K113+K118+K123+K128+K133+K138+K143+K148)-(K13+K19)=0," ","ERROR")</f>
        <v xml:space="preserve"> </v>
      </c>
      <c r="L174" s="300" t="str">
        <f t="shared" ca="1" si="50"/>
        <v xml:space="preserve"> </v>
      </c>
      <c r="M174" s="300" t="str">
        <f t="shared" ca="1" si="50"/>
        <v xml:space="preserve"> </v>
      </c>
      <c r="N174" s="300" t="str">
        <f t="shared" ca="1" si="50"/>
        <v xml:space="preserve"> </v>
      </c>
      <c r="O174" s="300" t="str">
        <f t="shared" ca="1" si="50"/>
        <v xml:space="preserve"> </v>
      </c>
      <c r="P174" s="300" t="str">
        <f ca="1">IF((P42+P47+P52+P57+P62+P68+P73+P78+P83+P88+P93+P98+P103+P108+P113+P118+P123+P128+P133+P138+P143+P148)-(P13+P19)=0," ","ERROR")</f>
        <v xml:space="preserve"> </v>
      </c>
      <c r="Q174" s="269"/>
      <c r="R174" s="269"/>
      <c r="S174" s="269"/>
    </row>
    <row r="175" spans="1:19" s="386" customFormat="1" x14ac:dyDescent="0.25">
      <c r="A175" s="265"/>
      <c r="B175" s="265"/>
      <c r="C175" s="265"/>
      <c r="D175" s="331"/>
      <c r="E175" s="302"/>
      <c r="F175" s="302"/>
      <c r="G175" s="302"/>
      <c r="H175" s="302"/>
      <c r="I175" s="302"/>
      <c r="K175" s="302"/>
      <c r="L175" s="302"/>
      <c r="M175" s="302"/>
      <c r="N175" s="302"/>
      <c r="O175" s="302"/>
      <c r="P175" s="302"/>
      <c r="Q175" s="265"/>
      <c r="R175" s="265"/>
    </row>
    <row r="176" spans="1:19" s="386" customFormat="1" x14ac:dyDescent="0.25">
      <c r="A176" s="807" t="s">
        <v>187</v>
      </c>
      <c r="B176" s="808"/>
      <c r="C176" s="269"/>
      <c r="D176" s="303">
        <f>+D42+D47+D52+D57+D62+D68+D73+D78+D83+D88+D93+D98+D103+D108+D113+D118+D123+D128+D133+D138+D143+D148</f>
        <v>0</v>
      </c>
      <c r="E176" s="303">
        <f t="shared" ref="E176:O176" si="51">+E42+E47+E52+E57+E62+E68+E73+E78+E83+E88+E93+E98+E103+E108+E113+E118+E123+E128+E133+E138+E143+E148</f>
        <v>0</v>
      </c>
      <c r="F176" s="303">
        <f t="shared" si="51"/>
        <v>0</v>
      </c>
      <c r="G176" s="303">
        <f t="shared" si="51"/>
        <v>0</v>
      </c>
      <c r="H176" s="303">
        <f t="shared" si="51"/>
        <v>0</v>
      </c>
      <c r="I176" s="303">
        <f>+I42+I47+I52+I57+I62+I68+I73+I78+I83+I88+I93+I98+I103+I108+I113+I118+I123+I128+I133+I138+I143+I148</f>
        <v>0</v>
      </c>
      <c r="J176" s="442" t="s">
        <v>182</v>
      </c>
      <c r="K176" s="303">
        <f t="shared" si="51"/>
        <v>0</v>
      </c>
      <c r="L176" s="303">
        <f t="shared" si="51"/>
        <v>0</v>
      </c>
      <c r="M176" s="303">
        <f t="shared" si="51"/>
        <v>0</v>
      </c>
      <c r="N176" s="303">
        <f t="shared" si="51"/>
        <v>0</v>
      </c>
      <c r="O176" s="303">
        <f t="shared" si="51"/>
        <v>0</v>
      </c>
      <c r="P176" s="303">
        <f>+P42+P47+P52+P57+P62+P68+P73+P78+P83+P88+P93+P98+P103+P108+P113+P118+P123+P128+P133+P138+P143+P148</f>
        <v>0</v>
      </c>
      <c r="Q176" s="325" t="s">
        <v>183</v>
      </c>
      <c r="R176" s="303">
        <f>SUM(D176:P176)</f>
        <v>0</v>
      </c>
    </row>
    <row r="177" spans="1:3" s="386" customFormat="1" ht="13.8" hidden="1" thickTop="1" x14ac:dyDescent="0.25">
      <c r="A177" s="437"/>
      <c r="B177" s="438" t="s">
        <v>24</v>
      </c>
      <c r="C177" s="437"/>
    </row>
    <row r="178" spans="1:3" s="386" customFormat="1" hidden="1" x14ac:dyDescent="0.25">
      <c r="B178" s="392" t="s">
        <v>70</v>
      </c>
    </row>
    <row r="179" spans="1:3" s="386" customFormat="1" hidden="1" x14ac:dyDescent="0.25">
      <c r="B179" s="392" t="s">
        <v>26</v>
      </c>
    </row>
    <row r="180" spans="1:3" s="386" customFormat="1" hidden="1" x14ac:dyDescent="0.25">
      <c r="B180" s="392" t="s">
        <v>25</v>
      </c>
    </row>
    <row r="181" spans="1:3" s="386" customFormat="1" ht="13.8" hidden="1" thickBot="1" x14ac:dyDescent="0.3">
      <c r="A181" s="439"/>
      <c r="B181" s="440" t="s">
        <v>27</v>
      </c>
      <c r="C181" s="439"/>
    </row>
    <row r="182" spans="1:3" s="386" customFormat="1" x14ac:dyDescent="0.25"/>
    <row r="183" spans="1:3" s="386" customFormat="1" x14ac:dyDescent="0.25"/>
    <row r="184" spans="1:3" s="386" customFormat="1" x14ac:dyDescent="0.25"/>
    <row r="185" spans="1:3" s="386" customFormat="1" x14ac:dyDescent="0.25"/>
    <row r="186" spans="1:3" s="386" customFormat="1" x14ac:dyDescent="0.25"/>
    <row r="187" spans="1:3" s="386" customFormat="1" x14ac:dyDescent="0.25"/>
    <row r="188" spans="1:3" s="386" customFormat="1" x14ac:dyDescent="0.25"/>
    <row r="189" spans="1:3" s="386" customFormat="1" x14ac:dyDescent="0.25"/>
    <row r="190" spans="1:3" s="386" customFormat="1" x14ac:dyDescent="0.25"/>
    <row r="191" spans="1:3" s="386" customFormat="1" x14ac:dyDescent="0.25"/>
    <row r="192" spans="1:3" s="386" customFormat="1" x14ac:dyDescent="0.25"/>
    <row r="193" s="386" customFormat="1" x14ac:dyDescent="0.25"/>
    <row r="194" s="386" customFormat="1" x14ac:dyDescent="0.25"/>
    <row r="195" s="386" customFormat="1" x14ac:dyDescent="0.25"/>
    <row r="196" s="386" customFormat="1" x14ac:dyDescent="0.25"/>
    <row r="197" s="386" customFormat="1" x14ac:dyDescent="0.25"/>
    <row r="198" s="386" customFormat="1" x14ac:dyDescent="0.25"/>
    <row r="199" s="386" customFormat="1" x14ac:dyDescent="0.25"/>
    <row r="200" s="386" customFormat="1" x14ac:dyDescent="0.25"/>
    <row r="201" s="386" customFormat="1" x14ac:dyDescent="0.25"/>
    <row r="202" s="386" customFormat="1" x14ac:dyDescent="0.25"/>
    <row r="203" s="386" customFormat="1" x14ac:dyDescent="0.25"/>
    <row r="204" s="386" customFormat="1" x14ac:dyDescent="0.25"/>
    <row r="205" s="386" customFormat="1" x14ac:dyDescent="0.25"/>
    <row r="206" s="386" customFormat="1" x14ac:dyDescent="0.25"/>
    <row r="207" s="386" customFormat="1" x14ac:dyDescent="0.25"/>
    <row r="208" s="386" customFormat="1" x14ac:dyDescent="0.25"/>
    <row r="209" s="386" customFormat="1" x14ac:dyDescent="0.25"/>
    <row r="210" s="386" customFormat="1" x14ac:dyDescent="0.25"/>
    <row r="211" s="386" customFormat="1" x14ac:dyDescent="0.25"/>
    <row r="212" s="386" customFormat="1" x14ac:dyDescent="0.25"/>
    <row r="213" s="386" customFormat="1" x14ac:dyDescent="0.25"/>
    <row r="214" s="386" customFormat="1" x14ac:dyDescent="0.25"/>
    <row r="215" s="386" customFormat="1" x14ac:dyDescent="0.25"/>
    <row r="216" s="386" customFormat="1" x14ac:dyDescent="0.25"/>
    <row r="217" s="386" customFormat="1" x14ac:dyDescent="0.25"/>
    <row r="218" s="386" customFormat="1" x14ac:dyDescent="0.25"/>
    <row r="219" s="386" customFormat="1" x14ac:dyDescent="0.25"/>
    <row r="220" s="386" customFormat="1" x14ac:dyDescent="0.25"/>
    <row r="221" s="386" customFormat="1" x14ac:dyDescent="0.25"/>
    <row r="222" s="386" customFormat="1" x14ac:dyDescent="0.25"/>
    <row r="223" s="386" customFormat="1" x14ac:dyDescent="0.25"/>
    <row r="224" s="386" customFormat="1" x14ac:dyDescent="0.25"/>
    <row r="225" s="386" customFormat="1" x14ac:dyDescent="0.25"/>
    <row r="226" s="386" customFormat="1" x14ac:dyDescent="0.25"/>
    <row r="227" s="386" customFormat="1" x14ac:dyDescent="0.25"/>
    <row r="228" s="386" customFormat="1" x14ac:dyDescent="0.25"/>
    <row r="229" s="386" customFormat="1" x14ac:dyDescent="0.25"/>
    <row r="230" s="386" customFormat="1" x14ac:dyDescent="0.25"/>
    <row r="231" s="386" customFormat="1" x14ac:dyDescent="0.25"/>
    <row r="232" s="386" customFormat="1" x14ac:dyDescent="0.25"/>
    <row r="233" s="386" customFormat="1" x14ac:dyDescent="0.25"/>
    <row r="234" s="386" customFormat="1" x14ac:dyDescent="0.25"/>
    <row r="235" s="386" customFormat="1" x14ac:dyDescent="0.25"/>
    <row r="236" s="386" customFormat="1" x14ac:dyDescent="0.25"/>
    <row r="237" s="386" customFormat="1" x14ac:dyDescent="0.25"/>
    <row r="238" s="386" customFormat="1" x14ac:dyDescent="0.25"/>
    <row r="239" s="386" customFormat="1" x14ac:dyDescent="0.25"/>
    <row r="240" s="386" customFormat="1" x14ac:dyDescent="0.25"/>
    <row r="241" s="386" customFormat="1" x14ac:dyDescent="0.25"/>
    <row r="242" s="386" customFormat="1" x14ac:dyDescent="0.25"/>
    <row r="243" s="386" customFormat="1" x14ac:dyDescent="0.25"/>
    <row r="244" s="386" customFormat="1" x14ac:dyDescent="0.25"/>
    <row r="245" s="386" customFormat="1" x14ac:dyDescent="0.25"/>
    <row r="246" s="386" customFormat="1" x14ac:dyDescent="0.25"/>
    <row r="247" s="386" customFormat="1" x14ac:dyDescent="0.25"/>
    <row r="248" s="386" customFormat="1" x14ac:dyDescent="0.25"/>
    <row r="249" s="386" customFormat="1" x14ac:dyDescent="0.25"/>
    <row r="250" s="386" customFormat="1" x14ac:dyDescent="0.25"/>
    <row r="251" s="386" customFormat="1" x14ac:dyDescent="0.25"/>
    <row r="252" s="386" customFormat="1" x14ac:dyDescent="0.25"/>
    <row r="253" s="386" customFormat="1" x14ac:dyDescent="0.25"/>
    <row r="254" s="386" customFormat="1" x14ac:dyDescent="0.25"/>
    <row r="255" s="386" customFormat="1" x14ac:dyDescent="0.25"/>
    <row r="256" s="386" customFormat="1" x14ac:dyDescent="0.25"/>
    <row r="257" s="386" customFormat="1" x14ac:dyDescent="0.25"/>
    <row r="258" s="386" customFormat="1" x14ac:dyDescent="0.25"/>
    <row r="259" s="386" customFormat="1" x14ac:dyDescent="0.25"/>
    <row r="260" s="386" customFormat="1" x14ac:dyDescent="0.25"/>
    <row r="261" s="386" customFormat="1" x14ac:dyDescent="0.25"/>
    <row r="262" s="386" customFormat="1" x14ac:dyDescent="0.25"/>
    <row r="263" s="386" customFormat="1" x14ac:dyDescent="0.25"/>
    <row r="264" s="386" customFormat="1" x14ac:dyDescent="0.25"/>
    <row r="265" s="386" customFormat="1" x14ac:dyDescent="0.25"/>
    <row r="266" s="386" customFormat="1" x14ac:dyDescent="0.25"/>
    <row r="267" s="386" customFormat="1" x14ac:dyDescent="0.25"/>
    <row r="268" s="386" customFormat="1" x14ac:dyDescent="0.25"/>
    <row r="269" s="386" customFormat="1" x14ac:dyDescent="0.25"/>
    <row r="270" s="386" customFormat="1" x14ac:dyDescent="0.25"/>
    <row r="271" s="386" customFormat="1" x14ac:dyDescent="0.25"/>
    <row r="272" s="386" customFormat="1" x14ac:dyDescent="0.25"/>
    <row r="273" s="386" customFormat="1" x14ac:dyDescent="0.25"/>
    <row r="274" s="386" customFormat="1" x14ac:dyDescent="0.25"/>
    <row r="275" s="386" customFormat="1" x14ac:dyDescent="0.25"/>
    <row r="276" s="386" customFormat="1" x14ac:dyDescent="0.25"/>
    <row r="277" s="386" customFormat="1" x14ac:dyDescent="0.25"/>
    <row r="278" s="386" customFormat="1" x14ac:dyDescent="0.25"/>
    <row r="279" s="386" customFormat="1" x14ac:dyDescent="0.25"/>
    <row r="280" s="386" customFormat="1" x14ac:dyDescent="0.25"/>
    <row r="281" s="386" customFormat="1" x14ac:dyDescent="0.25"/>
    <row r="282" s="386" customFormat="1" x14ac:dyDescent="0.25"/>
    <row r="283" s="386" customFormat="1" x14ac:dyDescent="0.25"/>
    <row r="284" s="386" customFormat="1" x14ac:dyDescent="0.25"/>
    <row r="285" s="386" customFormat="1" x14ac:dyDescent="0.25"/>
    <row r="286" s="386" customFormat="1" x14ac:dyDescent="0.25"/>
    <row r="287" s="386" customFormat="1" x14ac:dyDescent="0.25"/>
    <row r="288" s="386" customFormat="1" x14ac:dyDescent="0.25"/>
    <row r="289" s="386" customFormat="1" x14ac:dyDescent="0.25"/>
    <row r="290" s="386" customFormat="1" x14ac:dyDescent="0.25"/>
  </sheetData>
  <sheetProtection algorithmName="SHA-512" hashValue="I1qJj+GIWAId1W10IRgjCE0Bu3VS7KF8Oszh5PairoYqfp4jL9ce96+Zt/WB9pwK3hSWNpEi8fOzvujaDcBJ2A==" saltValue="L7t+cj1/URGY/VSq3Qj0DQ==" spinCount="100000" sheet="1" objects="1" scenarios="1" formatColumns="0" formatRows="0" insertRows="0"/>
  <mergeCells count="109">
    <mergeCell ref="A7:B7"/>
    <mergeCell ref="D7:I7"/>
    <mergeCell ref="K105:M105"/>
    <mergeCell ref="K110:M110"/>
    <mergeCell ref="D100:H100"/>
    <mergeCell ref="D130:H130"/>
    <mergeCell ref="K130:M130"/>
    <mergeCell ref="A1:R1"/>
    <mergeCell ref="D3:E3"/>
    <mergeCell ref="N3:P3"/>
    <mergeCell ref="D4:E4"/>
    <mergeCell ref="F4:I4"/>
    <mergeCell ref="N4:P4"/>
    <mergeCell ref="D5:E5"/>
    <mergeCell ref="F5:I5"/>
    <mergeCell ref="N5:P5"/>
    <mergeCell ref="F3:I3"/>
    <mergeCell ref="K3:M3"/>
    <mergeCell ref="A10:B10"/>
    <mergeCell ref="A16:B16"/>
    <mergeCell ref="A24:B24"/>
    <mergeCell ref="D59:H59"/>
    <mergeCell ref="A114:B114"/>
    <mergeCell ref="K115:M115"/>
    <mergeCell ref="A74:B74"/>
    <mergeCell ref="A79:B79"/>
    <mergeCell ref="A37:B37"/>
    <mergeCell ref="D115:H115"/>
    <mergeCell ref="D90:H90"/>
    <mergeCell ref="D110:H110"/>
    <mergeCell ref="D125:H125"/>
    <mergeCell ref="A109:B109"/>
    <mergeCell ref="A84:B84"/>
    <mergeCell ref="A69:B69"/>
    <mergeCell ref="A38:B38"/>
    <mergeCell ref="A43:B43"/>
    <mergeCell ref="A48:B48"/>
    <mergeCell ref="A53:B53"/>
    <mergeCell ref="A32:R32"/>
    <mergeCell ref="A35:R35"/>
    <mergeCell ref="K125:M125"/>
    <mergeCell ref="K140:M140"/>
    <mergeCell ref="D85:H85"/>
    <mergeCell ref="K85:M85"/>
    <mergeCell ref="K90:M90"/>
    <mergeCell ref="D95:H95"/>
    <mergeCell ref="D105:H105"/>
    <mergeCell ref="D44:H44"/>
    <mergeCell ref="D65:H65"/>
    <mergeCell ref="K65:M65"/>
    <mergeCell ref="K95:M95"/>
    <mergeCell ref="K59:M59"/>
    <mergeCell ref="D54:H54"/>
    <mergeCell ref="K54:M54"/>
    <mergeCell ref="D39:H39"/>
    <mergeCell ref="K39:M39"/>
    <mergeCell ref="K44:M44"/>
    <mergeCell ref="D120:H120"/>
    <mergeCell ref="K120:M120"/>
    <mergeCell ref="A119:B119"/>
    <mergeCell ref="A124:B124"/>
    <mergeCell ref="A129:B129"/>
    <mergeCell ref="K4:M4"/>
    <mergeCell ref="K5:M5"/>
    <mergeCell ref="A89:B89"/>
    <mergeCell ref="A94:B94"/>
    <mergeCell ref="A99:B99"/>
    <mergeCell ref="A104:B104"/>
    <mergeCell ref="K100:M100"/>
    <mergeCell ref="K7:P7"/>
    <mergeCell ref="A8:B8"/>
    <mergeCell ref="K70:M70"/>
    <mergeCell ref="D75:H75"/>
    <mergeCell ref="K75:M75"/>
    <mergeCell ref="D80:H80"/>
    <mergeCell ref="K80:M80"/>
    <mergeCell ref="D49:H49"/>
    <mergeCell ref="K49:M49"/>
    <mergeCell ref="A9:B9"/>
    <mergeCell ref="D70:H70"/>
    <mergeCell ref="A29:R29"/>
    <mergeCell ref="A30:R30"/>
    <mergeCell ref="A31:R31"/>
    <mergeCell ref="A26:B26"/>
    <mergeCell ref="A58:B58"/>
    <mergeCell ref="A64:B64"/>
    <mergeCell ref="A176:B176"/>
    <mergeCell ref="A156:B156"/>
    <mergeCell ref="D156:I156"/>
    <mergeCell ref="K156:P156"/>
    <mergeCell ref="A170:R170"/>
    <mergeCell ref="A172:B172"/>
    <mergeCell ref="A134:B134"/>
    <mergeCell ref="A139:B139"/>
    <mergeCell ref="A144:B144"/>
    <mergeCell ref="A151:R151"/>
    <mergeCell ref="A154:R154"/>
    <mergeCell ref="A164:B164"/>
    <mergeCell ref="D145:H145"/>
    <mergeCell ref="K145:M145"/>
    <mergeCell ref="D135:H135"/>
    <mergeCell ref="K135:M135"/>
    <mergeCell ref="D140:H140"/>
    <mergeCell ref="A158:B158"/>
    <mergeCell ref="A159:B159"/>
    <mergeCell ref="A160:B160"/>
    <mergeCell ref="A161:B161"/>
    <mergeCell ref="A162:B162"/>
    <mergeCell ref="A163:B163"/>
  </mergeCells>
  <dataValidations disablePrompts="1" count="1">
    <dataValidation type="list" allowBlank="1" showInputMessage="1" showErrorMessage="1" sqref="K39 K145 K140 K44 K49 K54 K59 K65 K70 K75 K80 K85 K90 K95 K100 K105 K110 K115 K120 K125 K130 K135" xr:uid="{00000000-0002-0000-0500-000000000000}">
      <formula1>$B$178:$B$181</formula1>
    </dataValidation>
  </dataValidations>
  <pageMargins left="0.45" right="0.45" top="0.5" bottom="0.5" header="0.3" footer="0.3"/>
  <pageSetup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T172"/>
  <sheetViews>
    <sheetView zoomScale="85" zoomScaleNormal="85" workbookViewId="0">
      <pane ySplit="8" topLeftCell="A9" activePane="bottomLeft" state="frozen"/>
      <selection pane="bottomLeft" activeCell="A9" sqref="A9:B9"/>
    </sheetView>
  </sheetViews>
  <sheetFormatPr defaultColWidth="9.109375" defaultRowHeight="13.2" x14ac:dyDescent="0.25"/>
  <cols>
    <col min="1" max="1" width="16.6640625" style="7" customWidth="1"/>
    <col min="2" max="2" width="31.5546875" style="7" customWidth="1"/>
    <col min="3" max="3" width="4.88671875" style="7" customWidth="1"/>
    <col min="4" max="4" width="13.6640625" style="7" customWidth="1"/>
    <col min="5" max="5" width="15.109375" style="7" customWidth="1"/>
    <col min="6" max="6" width="14.88671875" style="7" customWidth="1"/>
    <col min="7" max="7" width="13.6640625" style="7" customWidth="1"/>
    <col min="8" max="8" width="14.44140625" style="7" customWidth="1"/>
    <col min="9" max="9" width="12.33203125" style="7" customWidth="1"/>
    <col min="10" max="10" width="7.33203125" style="7" bestFit="1" customWidth="1"/>
    <col min="11" max="11" width="9.5546875" style="7" bestFit="1" customWidth="1"/>
    <col min="12" max="12" width="12" style="7" bestFit="1" customWidth="1"/>
    <col min="13" max="13" width="11.6640625" style="7" customWidth="1"/>
    <col min="14" max="14" width="11.109375" style="7" customWidth="1"/>
    <col min="15" max="15" width="12.6640625" style="7" customWidth="1"/>
    <col min="16" max="16" width="15.6640625" style="7" customWidth="1"/>
    <col min="17" max="17" width="6.5546875" style="7" customWidth="1"/>
    <col min="18" max="18" width="17.109375" style="7" customWidth="1"/>
    <col min="19" max="16384" width="9.109375" style="7"/>
  </cols>
  <sheetData>
    <row r="1" spans="1:18" ht="52.2" customHeight="1" thickBot="1" x14ac:dyDescent="0.3">
      <c r="A1" s="800" t="s">
        <v>211</v>
      </c>
      <c r="B1" s="776"/>
      <c r="C1" s="776"/>
      <c r="D1" s="776"/>
      <c r="E1" s="776"/>
      <c r="F1" s="776"/>
      <c r="G1" s="776"/>
      <c r="H1" s="776"/>
      <c r="I1" s="776"/>
      <c r="J1" s="776"/>
      <c r="K1" s="776"/>
      <c r="L1" s="776"/>
      <c r="M1" s="776"/>
      <c r="N1" s="776"/>
      <c r="O1" s="776"/>
      <c r="P1" s="776"/>
      <c r="Q1" s="776"/>
      <c r="R1" s="777"/>
    </row>
    <row r="3" spans="1:18" s="4" customFormat="1"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s="4" customFormat="1"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s="4" customFormat="1"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7" spans="1:18" s="444" customFormat="1" ht="13.8" x14ac:dyDescent="0.25">
      <c r="A7" s="770" t="s">
        <v>148</v>
      </c>
      <c r="B7" s="772"/>
      <c r="C7" s="443"/>
      <c r="D7" s="770" t="str">
        <f>'Task Summary'!F7</f>
        <v>Annual (FFY) Invoice Period No. 1:</v>
      </c>
      <c r="E7" s="771"/>
      <c r="F7" s="771"/>
      <c r="G7" s="771"/>
      <c r="H7" s="771"/>
      <c r="I7" s="772"/>
      <c r="J7" s="443"/>
      <c r="K7" s="770" t="str">
        <f>'Task Summary'!M7</f>
        <v>Annual (FFY) Invoice Period No. 2:</v>
      </c>
      <c r="L7" s="771"/>
      <c r="M7" s="771"/>
      <c r="N7" s="771"/>
      <c r="O7" s="771"/>
      <c r="P7" s="772"/>
      <c r="Q7" s="443"/>
      <c r="R7" s="150" t="str">
        <f>'Task Summary'!T7</f>
        <v>Task Totals:</v>
      </c>
    </row>
    <row r="8" spans="1:18" s="444" customFormat="1" x14ac:dyDescent="0.25">
      <c r="A8" s="773"/>
      <c r="B8" s="774"/>
      <c r="C8" s="445"/>
      <c r="D8" s="307" t="e">
        <f>+'Task Summary'!F8</f>
        <v>#VALUE!</v>
      </c>
      <c r="E8" s="307" t="e">
        <f>'Task Summary'!G8</f>
        <v>#VALUE!</v>
      </c>
      <c r="F8" s="307" t="e">
        <f>'Task Summary'!H8</f>
        <v>#VALUE!</v>
      </c>
      <c r="G8" s="307" t="e">
        <f>'Task Summary'!I8</f>
        <v>#VALUE!</v>
      </c>
      <c r="H8" s="307" t="e">
        <f>'Task Summary'!J8</f>
        <v>#VALUE!</v>
      </c>
      <c r="I8" s="307" t="e">
        <f>'Task Summary'!K8</f>
        <v>#VALUE!</v>
      </c>
      <c r="J8" s="443"/>
      <c r="K8" s="307" t="e">
        <f>'Task Summary'!M8</f>
        <v>#VALUE!</v>
      </c>
      <c r="L8" s="307" t="e">
        <f>'Task Summary'!N8</f>
        <v>#VALUE!</v>
      </c>
      <c r="M8" s="307" t="e">
        <f>'Task Summary'!O8</f>
        <v>#VALUE!</v>
      </c>
      <c r="N8" s="307" t="e">
        <f>'Task Summary'!P8</f>
        <v>#VALUE!</v>
      </c>
      <c r="O8" s="307" t="e">
        <f>'Task Summary'!Q8</f>
        <v>#VALUE!</v>
      </c>
      <c r="P8" s="307" t="e">
        <f>'Task Summary'!R8</f>
        <v>#VALUE!</v>
      </c>
      <c r="Q8" s="446"/>
      <c r="R8" s="146" t="str">
        <f>'Task Summary'!T8</f>
        <v>Year-To-Date</v>
      </c>
    </row>
    <row r="9" spans="1:18" s="444" customFormat="1" ht="15.6" customHeight="1" x14ac:dyDescent="0.25">
      <c r="A9" s="830" t="s">
        <v>199</v>
      </c>
      <c r="B9" s="831"/>
      <c r="D9" s="463"/>
      <c r="E9" s="464"/>
      <c r="F9" s="464"/>
      <c r="G9" s="464"/>
      <c r="H9" s="464"/>
      <c r="I9" s="465"/>
      <c r="K9" s="463"/>
      <c r="L9" s="464"/>
      <c r="M9" s="464"/>
      <c r="N9" s="464"/>
      <c r="O9" s="464"/>
      <c r="P9" s="465"/>
      <c r="Q9" s="447"/>
      <c r="R9" s="466"/>
    </row>
    <row r="10" spans="1:18" s="444" customFormat="1" ht="46.95" customHeight="1" x14ac:dyDescent="0.25">
      <c r="A10" s="816" t="s">
        <v>169</v>
      </c>
      <c r="B10" s="817"/>
      <c r="C10" s="448"/>
      <c r="D10" s="479"/>
      <c r="E10" s="479"/>
      <c r="F10" s="479"/>
      <c r="G10" s="479"/>
      <c r="H10" s="479"/>
      <c r="I10" s="479"/>
      <c r="J10" s="471"/>
      <c r="K10" s="479"/>
      <c r="L10" s="479"/>
      <c r="M10" s="479"/>
      <c r="N10" s="479"/>
      <c r="O10" s="479"/>
      <c r="P10" s="479"/>
      <c r="Q10" s="471"/>
      <c r="R10" s="479"/>
    </row>
    <row r="11" spans="1:18" s="444" customFormat="1" x14ac:dyDescent="0.25">
      <c r="A11" s="456"/>
      <c r="B11" s="456" t="s">
        <v>7</v>
      </c>
      <c r="C11" s="448"/>
      <c r="D11" s="467">
        <f t="shared" ref="D11:I11" ca="1" si="0">IF(SUMPRODUCT(--($K$39:$K$113="&lt;=== choose from drop-down list"),OFFSET(D$39:D$113,3,0))&gt;0,"#VALUE!",SUMPRODUCT(--($K$39:$K$113="employee of Anchor"),OFFSET(D$39:D$113,2,0)))</f>
        <v>0</v>
      </c>
      <c r="E11" s="467">
        <f t="shared" ca="1" si="0"/>
        <v>0</v>
      </c>
      <c r="F11" s="467">
        <f t="shared" ca="1" si="0"/>
        <v>0</v>
      </c>
      <c r="G11" s="467">
        <f t="shared" ca="1" si="0"/>
        <v>0</v>
      </c>
      <c r="H11" s="467">
        <f t="shared" ca="1" si="0"/>
        <v>0</v>
      </c>
      <c r="I11" s="467">
        <f t="shared" ca="1" si="0"/>
        <v>0</v>
      </c>
      <c r="J11" s="472"/>
      <c r="K11" s="467">
        <f t="shared" ref="K11:P11" ca="1" si="1">IF(SUMPRODUCT(--($K$39:$K$113="&lt;=== choose from drop-down list"),OFFSET(K$39:K$113,3,0))&gt;0,"#VALUE!",SUMPRODUCT(--($K$39:$K$113="employee of Anchor"),OFFSET(K$39:K$113,2,0)))</f>
        <v>0</v>
      </c>
      <c r="L11" s="467">
        <f t="shared" ca="1" si="1"/>
        <v>0</v>
      </c>
      <c r="M11" s="467">
        <f t="shared" ca="1" si="1"/>
        <v>0</v>
      </c>
      <c r="N11" s="467">
        <f t="shared" ca="1" si="1"/>
        <v>0</v>
      </c>
      <c r="O11" s="467">
        <f t="shared" ca="1" si="1"/>
        <v>0</v>
      </c>
      <c r="P11" s="467">
        <f t="shared" ca="1" si="1"/>
        <v>0</v>
      </c>
      <c r="Q11" s="476"/>
      <c r="R11" s="467">
        <f ca="1">SUM(D11:Q11)</f>
        <v>0</v>
      </c>
    </row>
    <row r="12" spans="1:18" s="444" customFormat="1" x14ac:dyDescent="0.25">
      <c r="A12" s="456"/>
      <c r="B12" s="456" t="s">
        <v>8</v>
      </c>
      <c r="C12" s="448"/>
      <c r="D12" s="468" t="e">
        <f ca="1">+D13/D11</f>
        <v>#DIV/0!</v>
      </c>
      <c r="E12" s="468" t="e">
        <f t="shared" ref="E12:P12" ca="1" si="2">+E13/E11</f>
        <v>#DIV/0!</v>
      </c>
      <c r="F12" s="468" t="e">
        <f t="shared" ca="1" si="2"/>
        <v>#DIV/0!</v>
      </c>
      <c r="G12" s="468" t="e">
        <f t="shared" ca="1" si="2"/>
        <v>#DIV/0!</v>
      </c>
      <c r="H12" s="468" t="e">
        <f t="shared" ca="1" si="2"/>
        <v>#DIV/0!</v>
      </c>
      <c r="I12" s="468" t="e">
        <f t="shared" ca="1" si="2"/>
        <v>#DIV/0!</v>
      </c>
      <c r="J12" s="473"/>
      <c r="K12" s="468" t="e">
        <f t="shared" ca="1" si="2"/>
        <v>#DIV/0!</v>
      </c>
      <c r="L12" s="468" t="e">
        <f t="shared" ca="1" si="2"/>
        <v>#DIV/0!</v>
      </c>
      <c r="M12" s="468" t="e">
        <f t="shared" ca="1" si="2"/>
        <v>#DIV/0!</v>
      </c>
      <c r="N12" s="468" t="e">
        <f t="shared" ca="1" si="2"/>
        <v>#DIV/0!</v>
      </c>
      <c r="O12" s="468" t="e">
        <f t="shared" ca="1" si="2"/>
        <v>#DIV/0!</v>
      </c>
      <c r="P12" s="468" t="e">
        <f t="shared" ca="1" si="2"/>
        <v>#DIV/0!</v>
      </c>
      <c r="Q12" s="476"/>
      <c r="R12" s="468" t="e">
        <f ca="1">+R13/R11</f>
        <v>#DIV/0!</v>
      </c>
    </row>
    <row r="13" spans="1:18" s="444" customFormat="1" ht="15.6" x14ac:dyDescent="0.25">
      <c r="A13" s="456"/>
      <c r="B13" s="456" t="s">
        <v>21</v>
      </c>
      <c r="C13" s="448"/>
      <c r="D13" s="468">
        <f t="shared" ref="D13:I13" ca="1" si="3">IF(SUMPRODUCT(--($K$39:$K$113="&lt;=== choose from drop-down list"),OFFSET(D$39:D$113,3,0))&gt;0,"#VALUE!",SUMPRODUCT(--($K$39:$K$113="employee of Anchor"),OFFSET(D$39:D$113,3,0)))</f>
        <v>0</v>
      </c>
      <c r="E13" s="468">
        <f t="shared" ca="1" si="3"/>
        <v>0</v>
      </c>
      <c r="F13" s="468">
        <f t="shared" ca="1" si="3"/>
        <v>0</v>
      </c>
      <c r="G13" s="468">
        <f t="shared" ca="1" si="3"/>
        <v>0</v>
      </c>
      <c r="H13" s="468">
        <f t="shared" ca="1" si="3"/>
        <v>0</v>
      </c>
      <c r="I13" s="468">
        <f t="shared" ca="1" si="3"/>
        <v>0</v>
      </c>
      <c r="J13" s="473"/>
      <c r="K13" s="468">
        <f t="shared" ref="K13:P13" ca="1" si="4">IF(SUMPRODUCT(--($K$39:$K$113="&lt;=== choose from drop-down list"),OFFSET(K$39:K$113,3,0))&gt;0,"#VALUE!",SUMPRODUCT(--($K$39:$K$113="employee of Anchor"),OFFSET(K$39:K$113,3,0)))</f>
        <v>0</v>
      </c>
      <c r="L13" s="468">
        <f t="shared" ca="1" si="4"/>
        <v>0</v>
      </c>
      <c r="M13" s="468">
        <f t="shared" ca="1" si="4"/>
        <v>0</v>
      </c>
      <c r="N13" s="468">
        <f t="shared" ca="1" si="4"/>
        <v>0</v>
      </c>
      <c r="O13" s="468">
        <f t="shared" ca="1" si="4"/>
        <v>0</v>
      </c>
      <c r="P13" s="468">
        <f t="shared" ca="1" si="4"/>
        <v>0</v>
      </c>
      <c r="Q13" s="476"/>
      <c r="R13" s="468">
        <f ca="1">SUM(D13:Q13)</f>
        <v>0</v>
      </c>
    </row>
    <row r="14" spans="1:18" s="444" customFormat="1" ht="15.6" x14ac:dyDescent="0.25">
      <c r="A14" s="456"/>
      <c r="B14" s="456" t="s">
        <v>28</v>
      </c>
      <c r="C14" s="448"/>
      <c r="D14" s="135"/>
      <c r="E14" s="135"/>
      <c r="F14" s="135"/>
      <c r="G14" s="135"/>
      <c r="H14" s="135"/>
      <c r="I14" s="135"/>
      <c r="J14" s="471"/>
      <c r="K14" s="135"/>
      <c r="L14" s="135"/>
      <c r="M14" s="135"/>
      <c r="N14" s="135"/>
      <c r="O14" s="135"/>
      <c r="P14" s="135"/>
      <c r="Q14" s="476"/>
      <c r="R14" s="469" t="e">
        <f ca="1">+R21/R13-1</f>
        <v>#DIV/0!</v>
      </c>
    </row>
    <row r="15" spans="1:18" s="451" customFormat="1" x14ac:dyDescent="0.25">
      <c r="A15" s="456"/>
      <c r="B15" s="456" t="s">
        <v>134</v>
      </c>
      <c r="C15" s="450"/>
      <c r="D15" s="468">
        <f t="shared" ref="D15:P15" ca="1" si="5">+D13*(1+D14)</f>
        <v>0</v>
      </c>
      <c r="E15" s="468">
        <f t="shared" ca="1" si="5"/>
        <v>0</v>
      </c>
      <c r="F15" s="468">
        <f t="shared" ca="1" si="5"/>
        <v>0</v>
      </c>
      <c r="G15" s="468">
        <f t="shared" ca="1" si="5"/>
        <v>0</v>
      </c>
      <c r="H15" s="468">
        <f t="shared" ca="1" si="5"/>
        <v>0</v>
      </c>
      <c r="I15" s="468">
        <f t="shared" ca="1" si="5"/>
        <v>0</v>
      </c>
      <c r="J15" s="473"/>
      <c r="K15" s="468">
        <f t="shared" ca="1" si="5"/>
        <v>0</v>
      </c>
      <c r="L15" s="468">
        <f t="shared" ca="1" si="5"/>
        <v>0</v>
      </c>
      <c r="M15" s="468">
        <f t="shared" ca="1" si="5"/>
        <v>0</v>
      </c>
      <c r="N15" s="468">
        <f t="shared" ca="1" si="5"/>
        <v>0</v>
      </c>
      <c r="O15" s="468">
        <f t="shared" ca="1" si="5"/>
        <v>0</v>
      </c>
      <c r="P15" s="468">
        <f t="shared" ca="1" si="5"/>
        <v>0</v>
      </c>
      <c r="Q15" s="477"/>
      <c r="R15" s="468">
        <f ca="1">SUM(D15:Q15)</f>
        <v>0</v>
      </c>
    </row>
    <row r="16" spans="1:18" s="451" customFormat="1" ht="43.2" customHeight="1" x14ac:dyDescent="0.25">
      <c r="A16" s="818" t="s">
        <v>170</v>
      </c>
      <c r="B16" s="817"/>
      <c r="C16" s="450"/>
      <c r="D16" s="480"/>
      <c r="E16" s="480"/>
      <c r="F16" s="480"/>
      <c r="G16" s="480"/>
      <c r="H16" s="480"/>
      <c r="I16" s="480"/>
      <c r="J16" s="474"/>
      <c r="K16" s="480"/>
      <c r="L16" s="480"/>
      <c r="M16" s="480"/>
      <c r="N16" s="480"/>
      <c r="O16" s="480"/>
      <c r="P16" s="480"/>
      <c r="Q16" s="477"/>
      <c r="R16" s="481"/>
    </row>
    <row r="17" spans="1:18" s="451" customFormat="1" x14ac:dyDescent="0.25">
      <c r="A17" s="184"/>
      <c r="B17" s="456" t="s">
        <v>7</v>
      </c>
      <c r="C17" s="450"/>
      <c r="D17" s="470">
        <f t="shared" ref="D17:I17" ca="1" si="6">IF(SUMPRODUCT(--($K$39:$K$113="&lt;=== choose from drop-down list"),OFFSET(D$39:D$113,3,0))&gt;0,"#VALUE!",SUMPRODUCT(--($K$39:$K$113="individual independent contractor"),OFFSET(D$39:D$113,2,0))+SUMPRODUCT(--($K$39:$K$113="furnished by subcontractor firm"),OFFSET(D$39:D$113,2,0)))</f>
        <v>0</v>
      </c>
      <c r="E17" s="470">
        <f t="shared" ca="1" si="6"/>
        <v>0</v>
      </c>
      <c r="F17" s="470">
        <f t="shared" ca="1" si="6"/>
        <v>0</v>
      </c>
      <c r="G17" s="470">
        <f t="shared" ca="1" si="6"/>
        <v>0</v>
      </c>
      <c r="H17" s="470">
        <f t="shared" ca="1" si="6"/>
        <v>0</v>
      </c>
      <c r="I17" s="470">
        <f t="shared" ca="1" si="6"/>
        <v>0</v>
      </c>
      <c r="J17" s="475"/>
      <c r="K17" s="470">
        <f t="shared" ref="K17:P17" ca="1" si="7">IF(SUMPRODUCT(--($K$39:$K$113="&lt;=== choose from drop-down list"),OFFSET(K$39:K$113,3,0))&gt;0,"#VALUE!",SUMPRODUCT(--($K$39:$K$113="individual independent contractor"),OFFSET(K$39:K$113,2,0))+SUMPRODUCT(--($K$39:$K$113="furnished by subcontractor firm"),OFFSET(K$39:K$113,2,0)))</f>
        <v>0</v>
      </c>
      <c r="L17" s="470">
        <f t="shared" ca="1" si="7"/>
        <v>0</v>
      </c>
      <c r="M17" s="470">
        <f t="shared" ca="1" si="7"/>
        <v>0</v>
      </c>
      <c r="N17" s="470">
        <f t="shared" ca="1" si="7"/>
        <v>0</v>
      </c>
      <c r="O17" s="470">
        <f t="shared" ca="1" si="7"/>
        <v>0</v>
      </c>
      <c r="P17" s="470">
        <f t="shared" ca="1" si="7"/>
        <v>0</v>
      </c>
      <c r="Q17" s="477"/>
      <c r="R17" s="467">
        <f ca="1">SUM(D17:Q17)</f>
        <v>0</v>
      </c>
    </row>
    <row r="18" spans="1:18" s="451" customFormat="1" x14ac:dyDescent="0.25">
      <c r="A18" s="184"/>
      <c r="B18" s="456" t="s">
        <v>8</v>
      </c>
      <c r="C18" s="450"/>
      <c r="D18" s="468" t="e">
        <f t="shared" ref="D18:P18" ca="1" si="8">+D19/D17</f>
        <v>#DIV/0!</v>
      </c>
      <c r="E18" s="468" t="e">
        <f t="shared" ca="1" si="8"/>
        <v>#DIV/0!</v>
      </c>
      <c r="F18" s="468" t="e">
        <f t="shared" ca="1" si="8"/>
        <v>#DIV/0!</v>
      </c>
      <c r="G18" s="468" t="e">
        <f t="shared" ca="1" si="8"/>
        <v>#DIV/0!</v>
      </c>
      <c r="H18" s="468" t="e">
        <f t="shared" ca="1" si="8"/>
        <v>#DIV/0!</v>
      </c>
      <c r="I18" s="468" t="e">
        <f t="shared" ca="1" si="8"/>
        <v>#DIV/0!</v>
      </c>
      <c r="J18" s="473"/>
      <c r="K18" s="468" t="e">
        <f t="shared" ca="1" si="8"/>
        <v>#DIV/0!</v>
      </c>
      <c r="L18" s="468" t="e">
        <f t="shared" ca="1" si="8"/>
        <v>#DIV/0!</v>
      </c>
      <c r="M18" s="468" t="e">
        <f t="shared" ca="1" si="8"/>
        <v>#DIV/0!</v>
      </c>
      <c r="N18" s="468" t="e">
        <f t="shared" ca="1" si="8"/>
        <v>#DIV/0!</v>
      </c>
      <c r="O18" s="468" t="e">
        <f t="shared" ca="1" si="8"/>
        <v>#DIV/0!</v>
      </c>
      <c r="P18" s="468" t="e">
        <f t="shared" ca="1" si="8"/>
        <v>#DIV/0!</v>
      </c>
      <c r="Q18" s="477"/>
      <c r="R18" s="468" t="e">
        <f t="shared" ref="R18" ca="1" si="9">+R19/R17</f>
        <v>#DIV/0!</v>
      </c>
    </row>
    <row r="19" spans="1:18" s="451" customFormat="1" ht="15.6" x14ac:dyDescent="0.25">
      <c r="A19" s="456"/>
      <c r="B19" s="456" t="s">
        <v>21</v>
      </c>
      <c r="C19" s="450"/>
      <c r="D19" s="468">
        <f t="shared" ref="D19:I19" ca="1" si="10">IF(SUMPRODUCT(--($K$39:$K$113="&lt;=== choose from drop-down list"),OFFSET(D$39:D$113,3,0))&gt;0,"#VALUE!",SUMPRODUCT(--($K$39:$K$113="individual independent contractor"),OFFSET(D$39:D$113,3,0))+SUMPRODUCT(--($K$39:$K$113="furnished by subcontractor firm"),OFFSET(D$39:D$113,3,0)))</f>
        <v>0</v>
      </c>
      <c r="E19" s="468">
        <f t="shared" ca="1" si="10"/>
        <v>0</v>
      </c>
      <c r="F19" s="468">
        <f t="shared" ca="1" si="10"/>
        <v>0</v>
      </c>
      <c r="G19" s="468">
        <f t="shared" ca="1" si="10"/>
        <v>0</v>
      </c>
      <c r="H19" s="468">
        <f t="shared" ca="1" si="10"/>
        <v>0</v>
      </c>
      <c r="I19" s="468">
        <f t="shared" ca="1" si="10"/>
        <v>0</v>
      </c>
      <c r="J19" s="473"/>
      <c r="K19" s="468">
        <f t="shared" ref="K19:P19" ca="1" si="11">IF(SUMPRODUCT(--($K$39:$K$113="&lt;=== choose from drop-down list"),OFFSET(K$39:K$113,3,0))&gt;0,"#VALUE!",SUMPRODUCT(--($K$39:$K$113="individual independent contractor"),OFFSET(K$39:K$113,3,0))+SUMPRODUCT(--($K$39:$K$113="furnished by subcontractor firm"),OFFSET(K$39:K$113,3,0)))</f>
        <v>0</v>
      </c>
      <c r="L19" s="468">
        <f t="shared" ca="1" si="11"/>
        <v>0</v>
      </c>
      <c r="M19" s="468">
        <f t="shared" ca="1" si="11"/>
        <v>0</v>
      </c>
      <c r="N19" s="468">
        <f t="shared" ca="1" si="11"/>
        <v>0</v>
      </c>
      <c r="O19" s="468">
        <f t="shared" ca="1" si="11"/>
        <v>0</v>
      </c>
      <c r="P19" s="468">
        <f t="shared" ca="1" si="11"/>
        <v>0</v>
      </c>
      <c r="Q19" s="477"/>
      <c r="R19" s="468">
        <f ca="1">SUM(D19:Q19)</f>
        <v>0</v>
      </c>
    </row>
    <row r="20" spans="1:18" s="451" customFormat="1" x14ac:dyDescent="0.25">
      <c r="A20" s="847"/>
      <c r="B20" s="848"/>
      <c r="C20" s="450"/>
      <c r="D20" s="480"/>
      <c r="E20" s="480"/>
      <c r="F20" s="480"/>
      <c r="G20" s="480"/>
      <c r="H20" s="480"/>
      <c r="I20" s="480"/>
      <c r="J20" s="474"/>
      <c r="K20" s="480"/>
      <c r="L20" s="480"/>
      <c r="M20" s="480"/>
      <c r="N20" s="480"/>
      <c r="O20" s="480"/>
      <c r="P20" s="480"/>
      <c r="Q20" s="477"/>
      <c r="R20" s="481"/>
    </row>
    <row r="21" spans="1:18" s="444" customFormat="1" x14ac:dyDescent="0.25">
      <c r="A21" s="456"/>
      <c r="B21" s="456" t="s">
        <v>9</v>
      </c>
      <c r="C21" s="448"/>
      <c r="D21" s="468">
        <f t="shared" ref="D21:I21" ca="1" si="12">+D15+D19</f>
        <v>0</v>
      </c>
      <c r="E21" s="468">
        <f t="shared" ca="1" si="12"/>
        <v>0</v>
      </c>
      <c r="F21" s="468">
        <f t="shared" ca="1" si="12"/>
        <v>0</v>
      </c>
      <c r="G21" s="468">
        <f t="shared" ca="1" si="12"/>
        <v>0</v>
      </c>
      <c r="H21" s="468">
        <f t="shared" ca="1" si="12"/>
        <v>0</v>
      </c>
      <c r="I21" s="468">
        <f t="shared" ca="1" si="12"/>
        <v>0</v>
      </c>
      <c r="J21" s="473"/>
      <c r="K21" s="468">
        <f t="shared" ref="K21:P21" ca="1" si="13">+K15+K19</f>
        <v>0</v>
      </c>
      <c r="L21" s="468">
        <f t="shared" ca="1" si="13"/>
        <v>0</v>
      </c>
      <c r="M21" s="468">
        <f t="shared" ca="1" si="13"/>
        <v>0</v>
      </c>
      <c r="N21" s="468">
        <f t="shared" ca="1" si="13"/>
        <v>0</v>
      </c>
      <c r="O21" s="468">
        <f t="shared" ca="1" si="13"/>
        <v>0</v>
      </c>
      <c r="P21" s="468">
        <f t="shared" ca="1" si="13"/>
        <v>0</v>
      </c>
      <c r="Q21" s="476"/>
      <c r="R21" s="468">
        <f ca="1">SUM(D21:Q21)</f>
        <v>0</v>
      </c>
    </row>
    <row r="22" spans="1:18" s="444" customFormat="1" ht="15.6" x14ac:dyDescent="0.25">
      <c r="A22" s="456"/>
      <c r="B22" s="456" t="s">
        <v>29</v>
      </c>
      <c r="C22" s="448"/>
      <c r="D22" s="135"/>
      <c r="E22" s="135"/>
      <c r="F22" s="135"/>
      <c r="G22" s="135"/>
      <c r="H22" s="135"/>
      <c r="I22" s="135"/>
      <c r="J22" s="471"/>
      <c r="K22" s="135"/>
      <c r="L22" s="135"/>
      <c r="M22" s="135"/>
      <c r="N22" s="135"/>
      <c r="O22" s="135"/>
      <c r="P22" s="135"/>
      <c r="Q22" s="476"/>
      <c r="R22" s="469" t="e">
        <f ca="1">+R23/R21</f>
        <v>#DIV/0!</v>
      </c>
    </row>
    <row r="23" spans="1:18" s="444" customFormat="1" x14ac:dyDescent="0.25">
      <c r="A23" s="456"/>
      <c r="B23" s="456" t="s">
        <v>140</v>
      </c>
      <c r="C23" s="448"/>
      <c r="D23" s="468">
        <f t="shared" ref="D23:I23" ca="1" si="14">+D22*D21</f>
        <v>0</v>
      </c>
      <c r="E23" s="468">
        <f t="shared" ca="1" si="14"/>
        <v>0</v>
      </c>
      <c r="F23" s="468">
        <f t="shared" ca="1" si="14"/>
        <v>0</v>
      </c>
      <c r="G23" s="468">
        <f t="shared" ca="1" si="14"/>
        <v>0</v>
      </c>
      <c r="H23" s="468">
        <f t="shared" ca="1" si="14"/>
        <v>0</v>
      </c>
      <c r="I23" s="468">
        <f t="shared" ca="1" si="14"/>
        <v>0</v>
      </c>
      <c r="J23" s="473"/>
      <c r="K23" s="468">
        <f t="shared" ref="K23:P23" ca="1" si="15">+K22*K21</f>
        <v>0</v>
      </c>
      <c r="L23" s="468">
        <f t="shared" ca="1" si="15"/>
        <v>0</v>
      </c>
      <c r="M23" s="468">
        <f t="shared" ca="1" si="15"/>
        <v>0</v>
      </c>
      <c r="N23" s="468">
        <f t="shared" ca="1" si="15"/>
        <v>0</v>
      </c>
      <c r="O23" s="468">
        <f t="shared" ca="1" si="15"/>
        <v>0</v>
      </c>
      <c r="P23" s="468">
        <f t="shared" ca="1" si="15"/>
        <v>0</v>
      </c>
      <c r="Q23" s="476"/>
      <c r="R23" s="468">
        <f ca="1">SUM(D23:Q23)</f>
        <v>0</v>
      </c>
    </row>
    <row r="24" spans="1:18" s="444" customFormat="1" ht="18.600000000000001" customHeight="1" x14ac:dyDescent="0.25">
      <c r="A24" s="768" t="s">
        <v>200</v>
      </c>
      <c r="B24" s="841"/>
      <c r="C24" s="448"/>
      <c r="D24" s="482"/>
      <c r="E24" s="482"/>
      <c r="F24" s="482"/>
      <c r="G24" s="482"/>
      <c r="H24" s="482"/>
      <c r="I24" s="482"/>
      <c r="J24" s="473"/>
      <c r="K24" s="482"/>
      <c r="L24" s="482"/>
      <c r="M24" s="482"/>
      <c r="N24" s="482"/>
      <c r="O24" s="482"/>
      <c r="P24" s="482"/>
      <c r="Q24" s="476"/>
      <c r="R24" s="482"/>
    </row>
    <row r="25" spans="1:18" s="444" customFormat="1" ht="29.4" thickBot="1" x14ac:dyDescent="0.3">
      <c r="A25" s="456"/>
      <c r="B25" s="461" t="s">
        <v>221</v>
      </c>
      <c r="C25" s="448"/>
      <c r="D25" s="483">
        <f>+D133</f>
        <v>0</v>
      </c>
      <c r="E25" s="483">
        <f t="shared" ref="E25:I25" si="16">+E133</f>
        <v>0</v>
      </c>
      <c r="F25" s="483">
        <f t="shared" si="16"/>
        <v>0</v>
      </c>
      <c r="G25" s="483">
        <f t="shared" si="16"/>
        <v>0</v>
      </c>
      <c r="H25" s="483">
        <f t="shared" si="16"/>
        <v>0</v>
      </c>
      <c r="I25" s="483">
        <f t="shared" si="16"/>
        <v>0</v>
      </c>
      <c r="J25" s="473"/>
      <c r="K25" s="483">
        <f t="shared" ref="K25:P25" si="17">+K133</f>
        <v>0</v>
      </c>
      <c r="L25" s="483">
        <f t="shared" si="17"/>
        <v>0</v>
      </c>
      <c r="M25" s="483">
        <f t="shared" si="17"/>
        <v>0</v>
      </c>
      <c r="N25" s="483">
        <f t="shared" si="17"/>
        <v>0</v>
      </c>
      <c r="O25" s="483">
        <f t="shared" si="17"/>
        <v>0</v>
      </c>
      <c r="P25" s="483">
        <f t="shared" si="17"/>
        <v>0</v>
      </c>
      <c r="Q25" s="476"/>
      <c r="R25" s="483">
        <f>SUM(D25:Q25)</f>
        <v>0</v>
      </c>
    </row>
    <row r="26" spans="1:18" s="444" customFormat="1" ht="13.8" thickTop="1" x14ac:dyDescent="0.25">
      <c r="A26" s="842" t="s">
        <v>212</v>
      </c>
      <c r="B26" s="843"/>
      <c r="C26" s="448"/>
      <c r="D26" s="484">
        <f t="shared" ref="D26:I26" ca="1" si="18">+D21+D23+D25</f>
        <v>0</v>
      </c>
      <c r="E26" s="484">
        <f t="shared" ca="1" si="18"/>
        <v>0</v>
      </c>
      <c r="F26" s="484">
        <f t="shared" ca="1" si="18"/>
        <v>0</v>
      </c>
      <c r="G26" s="484">
        <f t="shared" ca="1" si="18"/>
        <v>0</v>
      </c>
      <c r="H26" s="484">
        <f t="shared" ca="1" si="18"/>
        <v>0</v>
      </c>
      <c r="I26" s="484">
        <f t="shared" ca="1" si="18"/>
        <v>0</v>
      </c>
      <c r="J26" s="471"/>
      <c r="K26" s="484">
        <f t="shared" ref="K26:P26" ca="1" si="19">+K21+K23+K25</f>
        <v>0</v>
      </c>
      <c r="L26" s="484">
        <f t="shared" ca="1" si="19"/>
        <v>0</v>
      </c>
      <c r="M26" s="484">
        <f t="shared" ca="1" si="19"/>
        <v>0</v>
      </c>
      <c r="N26" s="484">
        <f t="shared" ca="1" si="19"/>
        <v>0</v>
      </c>
      <c r="O26" s="484">
        <f t="shared" ca="1" si="19"/>
        <v>0</v>
      </c>
      <c r="P26" s="484">
        <f t="shared" ca="1" si="19"/>
        <v>0</v>
      </c>
      <c r="Q26" s="476"/>
      <c r="R26" s="484">
        <f ca="1">+R21+R23+R25</f>
        <v>0</v>
      </c>
    </row>
    <row r="27" spans="1:18" s="444" customFormat="1" ht="20.25" customHeight="1" x14ac:dyDescent="0.25">
      <c r="A27" s="448"/>
      <c r="B27" s="448"/>
      <c r="C27" s="448"/>
      <c r="D27" s="448"/>
      <c r="E27" s="448"/>
      <c r="F27" s="448"/>
      <c r="G27" s="448"/>
      <c r="H27" s="448"/>
      <c r="I27" s="448"/>
      <c r="J27" s="448"/>
      <c r="K27" s="448"/>
      <c r="L27" s="448"/>
      <c r="M27" s="448"/>
      <c r="N27" s="448"/>
      <c r="O27" s="448"/>
      <c r="P27" s="448"/>
      <c r="Q27" s="448"/>
    </row>
    <row r="28" spans="1:18" s="4" customFormat="1" x14ac:dyDescent="0.25">
      <c r="A28" s="194" t="s">
        <v>167</v>
      </c>
      <c r="B28" s="195"/>
      <c r="C28" s="195"/>
      <c r="D28" s="195"/>
      <c r="E28" s="195"/>
      <c r="F28" s="195"/>
      <c r="G28" s="195"/>
      <c r="H28" s="195"/>
      <c r="I28" s="195"/>
      <c r="J28" s="195"/>
      <c r="K28" s="195"/>
      <c r="L28" s="195"/>
      <c r="M28" s="195"/>
      <c r="N28" s="195"/>
      <c r="O28" s="195"/>
      <c r="P28" s="195"/>
      <c r="Q28" s="195"/>
      <c r="R28" s="196"/>
    </row>
    <row r="29" spans="1:18" s="4" customFormat="1" ht="36" customHeight="1" x14ac:dyDescent="0.25">
      <c r="A29" s="821" t="s">
        <v>133</v>
      </c>
      <c r="B29" s="822"/>
      <c r="C29" s="822"/>
      <c r="D29" s="822"/>
      <c r="E29" s="822"/>
      <c r="F29" s="822"/>
      <c r="G29" s="822"/>
      <c r="H29" s="822"/>
      <c r="I29" s="822"/>
      <c r="J29" s="822"/>
      <c r="K29" s="822"/>
      <c r="L29" s="822"/>
      <c r="M29" s="822"/>
      <c r="N29" s="822"/>
      <c r="O29" s="822"/>
      <c r="P29" s="822"/>
      <c r="Q29" s="822"/>
      <c r="R29" s="823"/>
    </row>
    <row r="30" spans="1:18" s="4" customFormat="1" ht="24" customHeight="1" x14ac:dyDescent="0.25">
      <c r="A30" s="824" t="s">
        <v>177</v>
      </c>
      <c r="B30" s="792"/>
      <c r="C30" s="792"/>
      <c r="D30" s="792"/>
      <c r="E30" s="792"/>
      <c r="F30" s="792"/>
      <c r="G30" s="792"/>
      <c r="H30" s="792"/>
      <c r="I30" s="792"/>
      <c r="J30" s="792"/>
      <c r="K30" s="792"/>
      <c r="L30" s="792"/>
      <c r="M30" s="792"/>
      <c r="N30" s="792"/>
      <c r="O30" s="792"/>
      <c r="P30" s="792"/>
      <c r="Q30" s="792"/>
      <c r="R30" s="793"/>
    </row>
    <row r="31" spans="1:18" s="4" customFormat="1" ht="27.75" customHeight="1" x14ac:dyDescent="0.25">
      <c r="A31" s="824" t="s">
        <v>178</v>
      </c>
      <c r="B31" s="792"/>
      <c r="C31" s="792"/>
      <c r="D31" s="792"/>
      <c r="E31" s="792"/>
      <c r="F31" s="792"/>
      <c r="G31" s="792"/>
      <c r="H31" s="792"/>
      <c r="I31" s="792"/>
      <c r="J31" s="792"/>
      <c r="K31" s="792"/>
      <c r="L31" s="792"/>
      <c r="M31" s="792"/>
      <c r="N31" s="792"/>
      <c r="O31" s="792"/>
      <c r="P31" s="792"/>
      <c r="Q31" s="792"/>
      <c r="R31" s="793"/>
    </row>
    <row r="32" spans="1:18" s="4" customFormat="1" ht="31.2" customHeight="1" x14ac:dyDescent="0.25">
      <c r="A32" s="825" t="s">
        <v>215</v>
      </c>
      <c r="B32" s="826"/>
      <c r="C32" s="826"/>
      <c r="D32" s="826"/>
      <c r="E32" s="826"/>
      <c r="F32" s="826"/>
      <c r="G32" s="826"/>
      <c r="H32" s="826"/>
      <c r="I32" s="826"/>
      <c r="J32" s="826"/>
      <c r="K32" s="826"/>
      <c r="L32" s="826"/>
      <c r="M32" s="826"/>
      <c r="N32" s="826"/>
      <c r="O32" s="826"/>
      <c r="P32" s="826"/>
      <c r="Q32" s="826"/>
      <c r="R32" s="827"/>
    </row>
    <row r="33" spans="1:18" s="4" customFormat="1" x14ac:dyDescent="0.25">
      <c r="A33" s="197"/>
      <c r="B33" s="198"/>
      <c r="C33" s="198"/>
      <c r="D33" s="198"/>
      <c r="E33" s="198"/>
      <c r="F33" s="198"/>
      <c r="G33" s="198"/>
      <c r="H33" s="198"/>
      <c r="I33" s="198"/>
      <c r="J33" s="198"/>
      <c r="K33" s="198"/>
      <c r="L33" s="198"/>
      <c r="M33" s="198"/>
      <c r="N33" s="198"/>
      <c r="O33" s="198"/>
      <c r="P33" s="198"/>
      <c r="Q33" s="198"/>
      <c r="R33" s="199"/>
    </row>
    <row r="34" spans="1:18" s="444" customFormat="1" x14ac:dyDescent="0.25">
      <c r="A34" s="6"/>
      <c r="B34" s="448"/>
      <c r="C34" s="448"/>
      <c r="D34" s="448"/>
      <c r="E34" s="448"/>
      <c r="F34" s="448"/>
      <c r="G34" s="448"/>
      <c r="H34" s="448"/>
      <c r="I34" s="448"/>
      <c r="J34" s="448"/>
      <c r="K34" s="448"/>
      <c r="L34" s="448"/>
      <c r="M34" s="448"/>
      <c r="N34" s="448"/>
      <c r="O34" s="448"/>
      <c r="P34" s="448"/>
      <c r="Q34" s="448"/>
    </row>
    <row r="35" spans="1:18" s="444" customFormat="1" ht="64.2" customHeight="1" x14ac:dyDescent="0.25">
      <c r="A35" s="759" t="s">
        <v>189</v>
      </c>
      <c r="B35" s="787"/>
      <c r="C35" s="787"/>
      <c r="D35" s="787"/>
      <c r="E35" s="787"/>
      <c r="F35" s="787"/>
      <c r="G35" s="787"/>
      <c r="H35" s="787"/>
      <c r="I35" s="787"/>
      <c r="J35" s="787"/>
      <c r="K35" s="787"/>
      <c r="L35" s="787"/>
      <c r="M35" s="787"/>
      <c r="N35" s="787"/>
      <c r="O35" s="787"/>
      <c r="P35" s="787"/>
      <c r="Q35" s="787"/>
      <c r="R35" s="788"/>
    </row>
    <row r="36" spans="1:18" s="444" customFormat="1" x14ac:dyDescent="0.25"/>
    <row r="37" spans="1:18" s="444" customFormat="1" x14ac:dyDescent="0.25">
      <c r="A37" s="766" t="s">
        <v>216</v>
      </c>
      <c r="B37" s="767"/>
      <c r="D37" s="457"/>
      <c r="E37" s="458"/>
      <c r="F37" s="458"/>
      <c r="G37" s="458"/>
      <c r="H37" s="458"/>
      <c r="I37" s="459"/>
      <c r="K37" s="457"/>
      <c r="L37" s="458"/>
      <c r="M37" s="458"/>
      <c r="N37" s="458"/>
      <c r="O37" s="458"/>
      <c r="P37" s="459"/>
      <c r="R37" s="460"/>
    </row>
    <row r="38" spans="1:18" s="444" customFormat="1" x14ac:dyDescent="0.25">
      <c r="A38" s="805" t="s">
        <v>231</v>
      </c>
      <c r="B38" s="846"/>
      <c r="C38" s="448"/>
      <c r="D38" s="485"/>
      <c r="E38" s="487"/>
      <c r="F38" s="487"/>
      <c r="G38" s="487"/>
      <c r="H38" s="487"/>
      <c r="I38" s="493"/>
      <c r="J38" s="448"/>
      <c r="K38" s="485"/>
      <c r="L38" s="487"/>
      <c r="M38" s="487"/>
      <c r="N38" s="494"/>
      <c r="O38" s="494"/>
      <c r="P38" s="493"/>
      <c r="Q38" s="448"/>
      <c r="R38" s="495"/>
    </row>
    <row r="39" spans="1:18" s="444" customFormat="1" ht="15.6" x14ac:dyDescent="0.25">
      <c r="A39" s="456"/>
      <c r="B39" s="321" t="s">
        <v>190</v>
      </c>
      <c r="D39" s="778"/>
      <c r="E39" s="778"/>
      <c r="F39" s="778"/>
      <c r="G39" s="778"/>
      <c r="H39" s="844"/>
      <c r="I39" s="492"/>
      <c r="K39" s="794" t="s">
        <v>27</v>
      </c>
      <c r="L39" s="794"/>
      <c r="M39" s="795"/>
      <c r="N39" s="211"/>
      <c r="O39" s="212"/>
      <c r="P39" s="213"/>
      <c r="Q39" s="448"/>
      <c r="R39" s="478"/>
    </row>
    <row r="40" spans="1:18" s="444" customFormat="1" x14ac:dyDescent="0.25">
      <c r="A40" s="456"/>
      <c r="B40" s="456" t="s">
        <v>14</v>
      </c>
      <c r="D40" s="154"/>
      <c r="E40" s="154"/>
      <c r="F40" s="154"/>
      <c r="G40" s="154"/>
      <c r="H40" s="154"/>
      <c r="I40" s="160"/>
      <c r="K40" s="154"/>
      <c r="L40" s="154"/>
      <c r="M40" s="154"/>
      <c r="N40" s="160"/>
      <c r="O40" s="160"/>
      <c r="P40" s="160"/>
      <c r="Q40" s="448"/>
      <c r="R40" s="497" t="e">
        <f>+R42/R41</f>
        <v>#DIV/0!</v>
      </c>
    </row>
    <row r="41" spans="1:18" s="444" customFormat="1" x14ac:dyDescent="0.25">
      <c r="A41" s="456"/>
      <c r="B41" s="456" t="s">
        <v>135</v>
      </c>
      <c r="D41" s="157"/>
      <c r="E41" s="157"/>
      <c r="F41" s="157"/>
      <c r="G41" s="157"/>
      <c r="H41" s="157"/>
      <c r="I41" s="157"/>
      <c r="K41" s="157"/>
      <c r="L41" s="157"/>
      <c r="M41" s="157"/>
      <c r="N41" s="157"/>
      <c r="O41" s="157"/>
      <c r="P41" s="157"/>
      <c r="Q41" s="448"/>
      <c r="R41" s="467">
        <f>SUM(D41:Q41)</f>
        <v>0</v>
      </c>
    </row>
    <row r="42" spans="1:18" s="444" customFormat="1" x14ac:dyDescent="0.25">
      <c r="A42" s="456"/>
      <c r="B42" s="456" t="s">
        <v>13</v>
      </c>
      <c r="D42" s="483">
        <f>+D40*D41</f>
        <v>0</v>
      </c>
      <c r="E42" s="483">
        <f t="shared" ref="E42:P42" si="20">+E40*E41</f>
        <v>0</v>
      </c>
      <c r="F42" s="483">
        <f t="shared" si="20"/>
        <v>0</v>
      </c>
      <c r="G42" s="483">
        <f t="shared" si="20"/>
        <v>0</v>
      </c>
      <c r="H42" s="483">
        <f t="shared" si="20"/>
        <v>0</v>
      </c>
      <c r="I42" s="483">
        <f>+I40*I41</f>
        <v>0</v>
      </c>
      <c r="K42" s="483">
        <f t="shared" si="20"/>
        <v>0</v>
      </c>
      <c r="L42" s="483">
        <f t="shared" si="20"/>
        <v>0</v>
      </c>
      <c r="M42" s="483">
        <f t="shared" si="20"/>
        <v>0</v>
      </c>
      <c r="N42" s="483">
        <f t="shared" si="20"/>
        <v>0</v>
      </c>
      <c r="O42" s="483">
        <f t="shared" si="20"/>
        <v>0</v>
      </c>
      <c r="P42" s="483">
        <f t="shared" si="20"/>
        <v>0</v>
      </c>
      <c r="Q42" s="448"/>
      <c r="R42" s="483">
        <f>SUM(D42:Q42)</f>
        <v>0</v>
      </c>
    </row>
    <row r="43" spans="1:18" s="444" customFormat="1" x14ac:dyDescent="0.25">
      <c r="A43" s="805" t="s">
        <v>232</v>
      </c>
      <c r="B43" s="846"/>
      <c r="C43" s="448"/>
      <c r="D43" s="485"/>
      <c r="E43" s="487"/>
      <c r="F43" s="487"/>
      <c r="G43" s="487"/>
      <c r="H43" s="487"/>
      <c r="I43" s="493"/>
      <c r="K43" s="485"/>
      <c r="L43" s="487"/>
      <c r="M43" s="487"/>
      <c r="N43" s="494"/>
      <c r="O43" s="494"/>
      <c r="P43" s="493"/>
      <c r="Q43" s="448"/>
      <c r="R43" s="496"/>
    </row>
    <row r="44" spans="1:18" s="444" customFormat="1" ht="15.6" x14ac:dyDescent="0.25">
      <c r="A44" s="456"/>
      <c r="B44" s="321" t="s">
        <v>190</v>
      </c>
      <c r="D44" s="762"/>
      <c r="E44" s="762"/>
      <c r="F44" s="762"/>
      <c r="G44" s="762"/>
      <c r="H44" s="763"/>
      <c r="I44" s="492"/>
      <c r="K44" s="796" t="s">
        <v>27</v>
      </c>
      <c r="L44" s="796"/>
      <c r="M44" s="797"/>
      <c r="N44" s="211"/>
      <c r="O44" s="212"/>
      <c r="P44" s="213"/>
      <c r="Q44" s="448"/>
      <c r="R44" s="478"/>
    </row>
    <row r="45" spans="1:18" s="444" customFormat="1" x14ac:dyDescent="0.25">
      <c r="A45" s="456"/>
      <c r="B45" s="456" t="s">
        <v>14</v>
      </c>
      <c r="D45" s="154"/>
      <c r="E45" s="154"/>
      <c r="F45" s="154"/>
      <c r="G45" s="154"/>
      <c r="H45" s="154"/>
      <c r="I45" s="160"/>
      <c r="K45" s="154"/>
      <c r="L45" s="154"/>
      <c r="M45" s="154"/>
      <c r="N45" s="160"/>
      <c r="O45" s="160"/>
      <c r="P45" s="160"/>
      <c r="Q45" s="448"/>
      <c r="R45" s="497" t="e">
        <f>+R47/R46</f>
        <v>#DIV/0!</v>
      </c>
    </row>
    <row r="46" spans="1:18" s="444" customFormat="1" x14ac:dyDescent="0.25">
      <c r="A46" s="456"/>
      <c r="B46" s="456" t="s">
        <v>135</v>
      </c>
      <c r="D46" s="157"/>
      <c r="E46" s="157"/>
      <c r="F46" s="157"/>
      <c r="G46" s="157"/>
      <c r="H46" s="157"/>
      <c r="I46" s="157"/>
      <c r="K46" s="157"/>
      <c r="L46" s="157"/>
      <c r="M46" s="157"/>
      <c r="N46" s="157"/>
      <c r="O46" s="157"/>
      <c r="P46" s="157"/>
      <c r="Q46" s="448"/>
      <c r="R46" s="467">
        <f>SUM(D46:Q46)</f>
        <v>0</v>
      </c>
    </row>
    <row r="47" spans="1:18" s="444" customFormat="1" x14ac:dyDescent="0.25">
      <c r="A47" s="456"/>
      <c r="B47" s="456" t="s">
        <v>13</v>
      </c>
      <c r="D47" s="483">
        <f>+D45*D46</f>
        <v>0</v>
      </c>
      <c r="E47" s="483">
        <f t="shared" ref="E47:P47" si="21">+E45*E46</f>
        <v>0</v>
      </c>
      <c r="F47" s="483">
        <f t="shared" si="21"/>
        <v>0</v>
      </c>
      <c r="G47" s="483">
        <f t="shared" si="21"/>
        <v>0</v>
      </c>
      <c r="H47" s="483">
        <f t="shared" si="21"/>
        <v>0</v>
      </c>
      <c r="I47" s="483">
        <f>+I45*I46</f>
        <v>0</v>
      </c>
      <c r="K47" s="483">
        <f t="shared" si="21"/>
        <v>0</v>
      </c>
      <c r="L47" s="483">
        <f t="shared" si="21"/>
        <v>0</v>
      </c>
      <c r="M47" s="483">
        <f t="shared" si="21"/>
        <v>0</v>
      </c>
      <c r="N47" s="483">
        <f t="shared" si="21"/>
        <v>0</v>
      </c>
      <c r="O47" s="483">
        <f t="shared" si="21"/>
        <v>0</v>
      </c>
      <c r="P47" s="483">
        <f t="shared" si="21"/>
        <v>0</v>
      </c>
      <c r="Q47" s="448"/>
      <c r="R47" s="483">
        <f>SUM(D47:Q47)</f>
        <v>0</v>
      </c>
    </row>
    <row r="48" spans="1:18" s="444" customFormat="1" x14ac:dyDescent="0.25">
      <c r="A48" s="805" t="s">
        <v>233</v>
      </c>
      <c r="B48" s="846"/>
      <c r="C48" s="448"/>
      <c r="D48" s="485"/>
      <c r="E48" s="487"/>
      <c r="F48" s="487"/>
      <c r="G48" s="487"/>
      <c r="H48" s="487"/>
      <c r="I48" s="493"/>
      <c r="K48" s="485"/>
      <c r="L48" s="487"/>
      <c r="M48" s="487"/>
      <c r="N48" s="494"/>
      <c r="O48" s="494"/>
      <c r="P48" s="493"/>
      <c r="Q48" s="448"/>
      <c r="R48" s="496"/>
    </row>
    <row r="49" spans="1:19" s="444" customFormat="1" ht="15.6" x14ac:dyDescent="0.25">
      <c r="A49" s="456"/>
      <c r="B49" s="321" t="s">
        <v>190</v>
      </c>
      <c r="D49" s="762"/>
      <c r="E49" s="762"/>
      <c r="F49" s="762"/>
      <c r="G49" s="762"/>
      <c r="H49" s="763"/>
      <c r="I49" s="492"/>
      <c r="K49" s="796" t="s">
        <v>27</v>
      </c>
      <c r="L49" s="796"/>
      <c r="M49" s="797"/>
      <c r="N49" s="211"/>
      <c r="O49" s="212"/>
      <c r="P49" s="213"/>
      <c r="Q49" s="448"/>
      <c r="R49" s="478"/>
    </row>
    <row r="50" spans="1:19" s="444" customFormat="1" x14ac:dyDescent="0.25">
      <c r="A50" s="456"/>
      <c r="B50" s="456" t="s">
        <v>14</v>
      </c>
      <c r="D50" s="154"/>
      <c r="E50" s="154"/>
      <c r="F50" s="154"/>
      <c r="G50" s="154"/>
      <c r="H50" s="154"/>
      <c r="I50" s="160"/>
      <c r="K50" s="154"/>
      <c r="L50" s="154"/>
      <c r="M50" s="154"/>
      <c r="N50" s="160"/>
      <c r="O50" s="160"/>
      <c r="P50" s="160"/>
      <c r="Q50" s="448"/>
      <c r="R50" s="497" t="e">
        <f>+R52/R51</f>
        <v>#DIV/0!</v>
      </c>
    </row>
    <row r="51" spans="1:19" s="444" customFormat="1" x14ac:dyDescent="0.25">
      <c r="A51" s="456"/>
      <c r="B51" s="456" t="s">
        <v>135</v>
      </c>
      <c r="D51" s="157"/>
      <c r="E51" s="157"/>
      <c r="F51" s="157"/>
      <c r="G51" s="157"/>
      <c r="H51" s="157"/>
      <c r="I51" s="157"/>
      <c r="K51" s="157"/>
      <c r="L51" s="157"/>
      <c r="M51" s="157"/>
      <c r="N51" s="157"/>
      <c r="O51" s="157"/>
      <c r="P51" s="157"/>
      <c r="Q51" s="448"/>
      <c r="R51" s="467">
        <f>SUM(D51:Q51)</f>
        <v>0</v>
      </c>
    </row>
    <row r="52" spans="1:19" s="444" customFormat="1" x14ac:dyDescent="0.25">
      <c r="A52" s="456"/>
      <c r="B52" s="456" t="s">
        <v>13</v>
      </c>
      <c r="D52" s="483">
        <f>+D50*D51</f>
        <v>0</v>
      </c>
      <c r="E52" s="483">
        <f t="shared" ref="E52:P52" si="22">+E50*E51</f>
        <v>0</v>
      </c>
      <c r="F52" s="483">
        <f t="shared" si="22"/>
        <v>0</v>
      </c>
      <c r="G52" s="483">
        <f t="shared" si="22"/>
        <v>0</v>
      </c>
      <c r="H52" s="483">
        <f t="shared" si="22"/>
        <v>0</v>
      </c>
      <c r="I52" s="483">
        <f>+I50*I51</f>
        <v>0</v>
      </c>
      <c r="K52" s="483">
        <f t="shared" si="22"/>
        <v>0</v>
      </c>
      <c r="L52" s="483">
        <f t="shared" si="22"/>
        <v>0</v>
      </c>
      <c r="M52" s="483">
        <f t="shared" si="22"/>
        <v>0</v>
      </c>
      <c r="N52" s="483">
        <f t="shared" si="22"/>
        <v>0</v>
      </c>
      <c r="O52" s="483">
        <f t="shared" si="22"/>
        <v>0</v>
      </c>
      <c r="P52" s="483">
        <f t="shared" si="22"/>
        <v>0</v>
      </c>
      <c r="Q52" s="448"/>
      <c r="R52" s="483">
        <f>SUM(D52:Q52)</f>
        <v>0</v>
      </c>
    </row>
    <row r="53" spans="1:19" s="444" customFormat="1" x14ac:dyDescent="0.25">
      <c r="A53" s="805" t="s">
        <v>234</v>
      </c>
      <c r="B53" s="846"/>
      <c r="C53" s="448"/>
      <c r="D53" s="485"/>
      <c r="E53" s="487"/>
      <c r="F53" s="487"/>
      <c r="G53" s="487"/>
      <c r="H53" s="487"/>
      <c r="I53" s="493"/>
      <c r="K53" s="485"/>
      <c r="L53" s="487"/>
      <c r="M53" s="487"/>
      <c r="N53" s="494"/>
      <c r="O53" s="494"/>
      <c r="P53" s="493"/>
      <c r="Q53" s="448"/>
      <c r="R53" s="496"/>
    </row>
    <row r="54" spans="1:19" s="444" customFormat="1" ht="15.6" x14ac:dyDescent="0.25">
      <c r="A54" s="456"/>
      <c r="B54" s="321" t="s">
        <v>190</v>
      </c>
      <c r="D54" s="762"/>
      <c r="E54" s="762"/>
      <c r="F54" s="762"/>
      <c r="G54" s="762"/>
      <c r="H54" s="763"/>
      <c r="I54" s="492"/>
      <c r="K54" s="796" t="s">
        <v>27</v>
      </c>
      <c r="L54" s="796"/>
      <c r="M54" s="797"/>
      <c r="N54" s="211"/>
      <c r="O54" s="212"/>
      <c r="P54" s="213"/>
      <c r="Q54" s="448"/>
      <c r="R54" s="478"/>
    </row>
    <row r="55" spans="1:19" s="444" customFormat="1" x14ac:dyDescent="0.25">
      <c r="A55" s="456"/>
      <c r="B55" s="456" t="s">
        <v>14</v>
      </c>
      <c r="D55" s="154"/>
      <c r="E55" s="154"/>
      <c r="F55" s="154"/>
      <c r="G55" s="154"/>
      <c r="H55" s="154"/>
      <c r="I55" s="160"/>
      <c r="K55" s="154"/>
      <c r="L55" s="154"/>
      <c r="M55" s="154"/>
      <c r="N55" s="160"/>
      <c r="O55" s="160"/>
      <c r="P55" s="160"/>
      <c r="Q55" s="448"/>
      <c r="R55" s="497" t="e">
        <f>+R57/R56</f>
        <v>#DIV/0!</v>
      </c>
    </row>
    <row r="56" spans="1:19" s="444" customFormat="1" x14ac:dyDescent="0.25">
      <c r="A56" s="456"/>
      <c r="B56" s="456" t="s">
        <v>135</v>
      </c>
      <c r="D56" s="157"/>
      <c r="E56" s="157"/>
      <c r="F56" s="157"/>
      <c r="G56" s="157"/>
      <c r="H56" s="157"/>
      <c r="I56" s="157"/>
      <c r="K56" s="157"/>
      <c r="L56" s="157"/>
      <c r="M56" s="157"/>
      <c r="N56" s="157"/>
      <c r="O56" s="157"/>
      <c r="P56" s="157"/>
      <c r="Q56" s="448"/>
      <c r="R56" s="467">
        <f>SUM(D56:Q56)</f>
        <v>0</v>
      </c>
    </row>
    <row r="57" spans="1:19" s="444" customFormat="1" x14ac:dyDescent="0.25">
      <c r="A57" s="456"/>
      <c r="B57" s="456" t="s">
        <v>13</v>
      </c>
      <c r="D57" s="483">
        <f>+D55*D56</f>
        <v>0</v>
      </c>
      <c r="E57" s="483">
        <f t="shared" ref="E57:P57" si="23">+E55*E56</f>
        <v>0</v>
      </c>
      <c r="F57" s="483">
        <f t="shared" si="23"/>
        <v>0</v>
      </c>
      <c r="G57" s="483">
        <f t="shared" si="23"/>
        <v>0</v>
      </c>
      <c r="H57" s="483">
        <f t="shared" si="23"/>
        <v>0</v>
      </c>
      <c r="I57" s="483">
        <f>+I55*I56</f>
        <v>0</v>
      </c>
      <c r="K57" s="483">
        <f t="shared" si="23"/>
        <v>0</v>
      </c>
      <c r="L57" s="483">
        <f t="shared" si="23"/>
        <v>0</v>
      </c>
      <c r="M57" s="483">
        <f t="shared" si="23"/>
        <v>0</v>
      </c>
      <c r="N57" s="483">
        <f t="shared" si="23"/>
        <v>0</v>
      </c>
      <c r="O57" s="483">
        <f t="shared" si="23"/>
        <v>0</v>
      </c>
      <c r="P57" s="483">
        <f t="shared" si="23"/>
        <v>0</v>
      </c>
      <c r="Q57" s="448"/>
      <c r="R57" s="483">
        <f>SUM(D57:Q57)</f>
        <v>0</v>
      </c>
    </row>
    <row r="58" spans="1:19" s="444" customFormat="1" x14ac:dyDescent="0.25">
      <c r="A58" s="805" t="s">
        <v>235</v>
      </c>
      <c r="B58" s="846"/>
      <c r="C58" s="448"/>
      <c r="D58" s="485"/>
      <c r="E58" s="487"/>
      <c r="F58" s="487"/>
      <c r="G58" s="487"/>
      <c r="H58" s="487"/>
      <c r="I58" s="493"/>
      <c r="K58" s="485"/>
      <c r="L58" s="487"/>
      <c r="M58" s="487"/>
      <c r="N58" s="494"/>
      <c r="O58" s="494"/>
      <c r="P58" s="493"/>
      <c r="Q58" s="448"/>
      <c r="R58" s="496"/>
    </row>
    <row r="59" spans="1:19" s="444" customFormat="1" ht="15.6" x14ac:dyDescent="0.25">
      <c r="A59" s="456"/>
      <c r="B59" s="321" t="s">
        <v>190</v>
      </c>
      <c r="D59" s="762"/>
      <c r="E59" s="762"/>
      <c r="F59" s="762"/>
      <c r="G59" s="762"/>
      <c r="H59" s="763"/>
      <c r="I59" s="492"/>
      <c r="K59" s="796" t="s">
        <v>27</v>
      </c>
      <c r="L59" s="796"/>
      <c r="M59" s="797"/>
      <c r="N59" s="211"/>
      <c r="O59" s="212"/>
      <c r="P59" s="213"/>
      <c r="Q59" s="448"/>
      <c r="R59" s="478"/>
    </row>
    <row r="60" spans="1:19" s="444" customFormat="1" x14ac:dyDescent="0.25">
      <c r="A60" s="456"/>
      <c r="B60" s="456" t="s">
        <v>14</v>
      </c>
      <c r="D60" s="154"/>
      <c r="E60" s="154"/>
      <c r="F60" s="154"/>
      <c r="G60" s="154"/>
      <c r="H60" s="154"/>
      <c r="I60" s="160"/>
      <c r="K60" s="154"/>
      <c r="L60" s="154"/>
      <c r="M60" s="154"/>
      <c r="N60" s="160"/>
      <c r="O60" s="160"/>
      <c r="P60" s="160"/>
      <c r="Q60" s="448"/>
      <c r="R60" s="497" t="e">
        <f>+R62/R61</f>
        <v>#DIV/0!</v>
      </c>
    </row>
    <row r="61" spans="1:19" s="444" customFormat="1" x14ac:dyDescent="0.25">
      <c r="A61" s="456"/>
      <c r="B61" s="456" t="s">
        <v>135</v>
      </c>
      <c r="D61" s="157"/>
      <c r="E61" s="157"/>
      <c r="F61" s="157"/>
      <c r="G61" s="157"/>
      <c r="H61" s="157"/>
      <c r="I61" s="157"/>
      <c r="K61" s="157"/>
      <c r="L61" s="157"/>
      <c r="M61" s="157"/>
      <c r="N61" s="157"/>
      <c r="O61" s="157"/>
      <c r="P61" s="157"/>
      <c r="Q61" s="448"/>
      <c r="R61" s="467">
        <f>SUM(D61:Q61)</f>
        <v>0</v>
      </c>
    </row>
    <row r="62" spans="1:19" s="444" customFormat="1" x14ac:dyDescent="0.25">
      <c r="A62" s="456"/>
      <c r="B62" s="456" t="s">
        <v>13</v>
      </c>
      <c r="D62" s="468">
        <f>+D60*D61</f>
        <v>0</v>
      </c>
      <c r="E62" s="468">
        <f t="shared" ref="E62:P62" si="24">+E60*E61</f>
        <v>0</v>
      </c>
      <c r="F62" s="468">
        <f t="shared" si="24"/>
        <v>0</v>
      </c>
      <c r="G62" s="468">
        <f t="shared" si="24"/>
        <v>0</v>
      </c>
      <c r="H62" s="468">
        <f t="shared" si="24"/>
        <v>0</v>
      </c>
      <c r="I62" s="468">
        <f>+I60*I61</f>
        <v>0</v>
      </c>
      <c r="K62" s="468">
        <f t="shared" si="24"/>
        <v>0</v>
      </c>
      <c r="L62" s="468">
        <f t="shared" si="24"/>
        <v>0</v>
      </c>
      <c r="M62" s="468">
        <f t="shared" si="24"/>
        <v>0</v>
      </c>
      <c r="N62" s="468">
        <f t="shared" si="24"/>
        <v>0</v>
      </c>
      <c r="O62" s="468">
        <f t="shared" si="24"/>
        <v>0</v>
      </c>
      <c r="P62" s="468">
        <f t="shared" si="24"/>
        <v>0</v>
      </c>
      <c r="Q62" s="448"/>
      <c r="R62" s="468">
        <f>SUM(D62:Q62)</f>
        <v>0</v>
      </c>
    </row>
    <row r="63" spans="1:19" s="444" customFormat="1" x14ac:dyDescent="0.25">
      <c r="A63" s="423" t="s">
        <v>186</v>
      </c>
      <c r="B63" s="476"/>
      <c r="C63" s="490"/>
      <c r="D63" s="491"/>
      <c r="E63" s="491"/>
      <c r="F63" s="491"/>
      <c r="G63" s="491"/>
      <c r="H63" s="491"/>
      <c r="I63" s="491"/>
      <c r="J63" s="490"/>
      <c r="K63" s="491"/>
      <c r="L63" s="491"/>
      <c r="M63" s="491"/>
      <c r="N63" s="491"/>
      <c r="O63" s="491"/>
      <c r="P63" s="491"/>
      <c r="Q63" s="476"/>
      <c r="R63" s="491"/>
      <c r="S63" s="490"/>
    </row>
    <row r="64" spans="1:19" s="444" customFormat="1" hidden="1" x14ac:dyDescent="0.25">
      <c r="A64" s="805" t="s">
        <v>236</v>
      </c>
      <c r="B64" s="846"/>
      <c r="C64" s="448"/>
      <c r="D64" s="488"/>
      <c r="E64" s="489"/>
      <c r="F64" s="489"/>
      <c r="G64" s="489"/>
      <c r="H64" s="489"/>
      <c r="I64" s="498"/>
      <c r="K64" s="488"/>
      <c r="L64" s="489"/>
      <c r="M64" s="489"/>
      <c r="N64" s="499"/>
      <c r="O64" s="499"/>
      <c r="P64" s="498"/>
      <c r="Q64" s="448"/>
      <c r="R64" s="500"/>
    </row>
    <row r="65" spans="1:18" s="444" customFormat="1" ht="15.6" hidden="1" x14ac:dyDescent="0.25">
      <c r="A65" s="456"/>
      <c r="B65" s="321" t="s">
        <v>190</v>
      </c>
      <c r="D65" s="762"/>
      <c r="E65" s="762"/>
      <c r="F65" s="762"/>
      <c r="G65" s="762"/>
      <c r="H65" s="763"/>
      <c r="I65" s="492"/>
      <c r="K65" s="796" t="s">
        <v>27</v>
      </c>
      <c r="L65" s="796"/>
      <c r="M65" s="797"/>
      <c r="N65" s="211"/>
      <c r="O65" s="212"/>
      <c r="P65" s="213"/>
      <c r="Q65" s="448"/>
      <c r="R65" s="478"/>
    </row>
    <row r="66" spans="1:18" s="444" customFormat="1" hidden="1" x14ac:dyDescent="0.25">
      <c r="A66" s="456"/>
      <c r="B66" s="456" t="s">
        <v>14</v>
      </c>
      <c r="D66" s="154"/>
      <c r="E66" s="154"/>
      <c r="F66" s="154"/>
      <c r="G66" s="154"/>
      <c r="H66" s="154"/>
      <c r="I66" s="160"/>
      <c r="K66" s="154"/>
      <c r="L66" s="154"/>
      <c r="M66" s="154"/>
      <c r="N66" s="160"/>
      <c r="O66" s="160"/>
      <c r="P66" s="160"/>
      <c r="Q66" s="448"/>
      <c r="R66" s="497" t="e">
        <f>+R68/R67</f>
        <v>#DIV/0!</v>
      </c>
    </row>
    <row r="67" spans="1:18" s="444" customFormat="1" hidden="1" x14ac:dyDescent="0.25">
      <c r="A67" s="456"/>
      <c r="B67" s="456" t="s">
        <v>135</v>
      </c>
      <c r="D67" s="157"/>
      <c r="E67" s="157"/>
      <c r="F67" s="157"/>
      <c r="G67" s="157"/>
      <c r="H67" s="157"/>
      <c r="I67" s="157"/>
      <c r="K67" s="157"/>
      <c r="L67" s="157"/>
      <c r="M67" s="157"/>
      <c r="N67" s="157"/>
      <c r="O67" s="157"/>
      <c r="P67" s="157"/>
      <c r="Q67" s="448"/>
      <c r="R67" s="467">
        <f>SUM(D67:Q67)</f>
        <v>0</v>
      </c>
    </row>
    <row r="68" spans="1:18" s="444" customFormat="1" hidden="1" x14ac:dyDescent="0.25">
      <c r="A68" s="456"/>
      <c r="B68" s="456" t="s">
        <v>13</v>
      </c>
      <c r="D68" s="483">
        <f>+D66*D67</f>
        <v>0</v>
      </c>
      <c r="E68" s="483">
        <f t="shared" ref="E68:P68" si="25">+E66*E67</f>
        <v>0</v>
      </c>
      <c r="F68" s="483">
        <f t="shared" si="25"/>
        <v>0</v>
      </c>
      <c r="G68" s="483">
        <f t="shared" si="25"/>
        <v>0</v>
      </c>
      <c r="H68" s="483">
        <f t="shared" si="25"/>
        <v>0</v>
      </c>
      <c r="I68" s="483">
        <f>+I66*I67</f>
        <v>0</v>
      </c>
      <c r="K68" s="483">
        <f t="shared" si="25"/>
        <v>0</v>
      </c>
      <c r="L68" s="483">
        <f t="shared" si="25"/>
        <v>0</v>
      </c>
      <c r="M68" s="483">
        <f t="shared" si="25"/>
        <v>0</v>
      </c>
      <c r="N68" s="483">
        <f t="shared" si="25"/>
        <v>0</v>
      </c>
      <c r="O68" s="483">
        <f t="shared" si="25"/>
        <v>0</v>
      </c>
      <c r="P68" s="483">
        <f t="shared" si="25"/>
        <v>0</v>
      </c>
      <c r="Q68" s="448"/>
      <c r="R68" s="483">
        <f>SUM(D68:Q68)</f>
        <v>0</v>
      </c>
    </row>
    <row r="69" spans="1:18" s="444" customFormat="1" hidden="1" x14ac:dyDescent="0.25">
      <c r="A69" s="805" t="s">
        <v>237</v>
      </c>
      <c r="B69" s="846"/>
      <c r="D69" s="485"/>
      <c r="E69" s="487"/>
      <c r="F69" s="487"/>
      <c r="G69" s="487"/>
      <c r="H69" s="487"/>
      <c r="I69" s="493"/>
      <c r="K69" s="485"/>
      <c r="L69" s="487"/>
      <c r="M69" s="487"/>
      <c r="N69" s="494"/>
      <c r="O69" s="494"/>
      <c r="P69" s="493"/>
      <c r="Q69" s="448"/>
      <c r="R69" s="496"/>
    </row>
    <row r="70" spans="1:18" s="444" customFormat="1" ht="15.6" hidden="1" x14ac:dyDescent="0.25">
      <c r="A70" s="456"/>
      <c r="B70" s="321" t="s">
        <v>190</v>
      </c>
      <c r="D70" s="762"/>
      <c r="E70" s="762"/>
      <c r="F70" s="762"/>
      <c r="G70" s="762"/>
      <c r="H70" s="763"/>
      <c r="I70" s="492"/>
      <c r="K70" s="796" t="s">
        <v>27</v>
      </c>
      <c r="L70" s="796"/>
      <c r="M70" s="797"/>
      <c r="N70" s="211"/>
      <c r="O70" s="212"/>
      <c r="P70" s="213"/>
      <c r="Q70" s="448"/>
      <c r="R70" s="478"/>
    </row>
    <row r="71" spans="1:18" s="444" customFormat="1" hidden="1" x14ac:dyDescent="0.25">
      <c r="A71" s="456"/>
      <c r="B71" s="456" t="s">
        <v>14</v>
      </c>
      <c r="D71" s="154"/>
      <c r="E71" s="154"/>
      <c r="F71" s="154"/>
      <c r="G71" s="154"/>
      <c r="H71" s="154"/>
      <c r="I71" s="160"/>
      <c r="K71" s="154"/>
      <c r="L71" s="154"/>
      <c r="M71" s="154"/>
      <c r="N71" s="160"/>
      <c r="O71" s="160"/>
      <c r="P71" s="160"/>
      <c r="Q71" s="448"/>
      <c r="R71" s="497" t="e">
        <f>+R73/R72</f>
        <v>#DIV/0!</v>
      </c>
    </row>
    <row r="72" spans="1:18" s="444" customFormat="1" hidden="1" x14ac:dyDescent="0.25">
      <c r="A72" s="456"/>
      <c r="B72" s="456" t="s">
        <v>135</v>
      </c>
      <c r="D72" s="157"/>
      <c r="E72" s="157"/>
      <c r="F72" s="157"/>
      <c r="G72" s="157"/>
      <c r="H72" s="157"/>
      <c r="I72" s="157"/>
      <c r="K72" s="157"/>
      <c r="L72" s="157"/>
      <c r="M72" s="157"/>
      <c r="N72" s="157"/>
      <c r="O72" s="157"/>
      <c r="P72" s="157"/>
      <c r="Q72" s="448"/>
      <c r="R72" s="467">
        <f>SUM(D72:Q72)</f>
        <v>0</v>
      </c>
    </row>
    <row r="73" spans="1:18" s="444" customFormat="1" hidden="1" x14ac:dyDescent="0.25">
      <c r="A73" s="456"/>
      <c r="B73" s="456" t="s">
        <v>13</v>
      </c>
      <c r="D73" s="483">
        <f>+D71*D72</f>
        <v>0</v>
      </c>
      <c r="E73" s="483">
        <f t="shared" ref="E73:P73" si="26">+E71*E72</f>
        <v>0</v>
      </c>
      <c r="F73" s="483">
        <f t="shared" si="26"/>
        <v>0</v>
      </c>
      <c r="G73" s="483">
        <f t="shared" si="26"/>
        <v>0</v>
      </c>
      <c r="H73" s="483">
        <f t="shared" si="26"/>
        <v>0</v>
      </c>
      <c r="I73" s="483">
        <f>+I71*I72</f>
        <v>0</v>
      </c>
      <c r="K73" s="483">
        <f t="shared" si="26"/>
        <v>0</v>
      </c>
      <c r="L73" s="483">
        <f t="shared" si="26"/>
        <v>0</v>
      </c>
      <c r="M73" s="483">
        <f t="shared" si="26"/>
        <v>0</v>
      </c>
      <c r="N73" s="483">
        <f t="shared" si="26"/>
        <v>0</v>
      </c>
      <c r="O73" s="483">
        <f t="shared" si="26"/>
        <v>0</v>
      </c>
      <c r="P73" s="483">
        <f t="shared" si="26"/>
        <v>0</v>
      </c>
      <c r="Q73" s="448"/>
      <c r="R73" s="483">
        <f>SUM(D73:Q73)</f>
        <v>0</v>
      </c>
    </row>
    <row r="74" spans="1:18" s="444" customFormat="1" hidden="1" x14ac:dyDescent="0.25">
      <c r="A74" s="805" t="s">
        <v>238</v>
      </c>
      <c r="B74" s="846"/>
      <c r="D74" s="485"/>
      <c r="E74" s="487"/>
      <c r="F74" s="487"/>
      <c r="G74" s="487"/>
      <c r="H74" s="487"/>
      <c r="I74" s="493"/>
      <c r="K74" s="485"/>
      <c r="L74" s="487"/>
      <c r="M74" s="487"/>
      <c r="N74" s="494"/>
      <c r="O74" s="494"/>
      <c r="P74" s="493"/>
      <c r="Q74" s="448"/>
      <c r="R74" s="496"/>
    </row>
    <row r="75" spans="1:18" s="444" customFormat="1" ht="15.6" hidden="1" x14ac:dyDescent="0.25">
      <c r="A75" s="456"/>
      <c r="B75" s="321" t="s">
        <v>190</v>
      </c>
      <c r="D75" s="762"/>
      <c r="E75" s="762"/>
      <c r="F75" s="762"/>
      <c r="G75" s="762"/>
      <c r="H75" s="763"/>
      <c r="I75" s="492"/>
      <c r="K75" s="796" t="s">
        <v>27</v>
      </c>
      <c r="L75" s="796"/>
      <c r="M75" s="797"/>
      <c r="N75" s="211"/>
      <c r="O75" s="212"/>
      <c r="P75" s="213"/>
      <c r="Q75" s="448"/>
      <c r="R75" s="478"/>
    </row>
    <row r="76" spans="1:18" s="444" customFormat="1" hidden="1" x14ac:dyDescent="0.25">
      <c r="A76" s="456"/>
      <c r="B76" s="456" t="s">
        <v>14</v>
      </c>
      <c r="D76" s="154"/>
      <c r="E76" s="154"/>
      <c r="F76" s="154"/>
      <c r="G76" s="154"/>
      <c r="H76" s="154"/>
      <c r="I76" s="160"/>
      <c r="K76" s="154"/>
      <c r="L76" s="154"/>
      <c r="M76" s="154"/>
      <c r="N76" s="160"/>
      <c r="O76" s="160"/>
      <c r="P76" s="160"/>
      <c r="Q76" s="448"/>
      <c r="R76" s="497" t="e">
        <f>+R78/R77</f>
        <v>#DIV/0!</v>
      </c>
    </row>
    <row r="77" spans="1:18" s="444" customFormat="1" hidden="1" x14ac:dyDescent="0.25">
      <c r="A77" s="456"/>
      <c r="B77" s="456" t="s">
        <v>135</v>
      </c>
      <c r="D77" s="157"/>
      <c r="E77" s="157"/>
      <c r="F77" s="157"/>
      <c r="G77" s="157"/>
      <c r="H77" s="157"/>
      <c r="I77" s="157"/>
      <c r="K77" s="157"/>
      <c r="L77" s="157"/>
      <c r="M77" s="157"/>
      <c r="N77" s="157"/>
      <c r="O77" s="157"/>
      <c r="P77" s="157"/>
      <c r="Q77" s="448"/>
      <c r="R77" s="467">
        <f>SUM(D77:Q77)</f>
        <v>0</v>
      </c>
    </row>
    <row r="78" spans="1:18" s="444" customFormat="1" hidden="1" x14ac:dyDescent="0.25">
      <c r="A78" s="456"/>
      <c r="B78" s="456" t="s">
        <v>13</v>
      </c>
      <c r="D78" s="483">
        <f>+D76*D77</f>
        <v>0</v>
      </c>
      <c r="E78" s="483">
        <f t="shared" ref="E78:P78" si="27">+E76*E77</f>
        <v>0</v>
      </c>
      <c r="F78" s="483">
        <f t="shared" si="27"/>
        <v>0</v>
      </c>
      <c r="G78" s="483">
        <f t="shared" si="27"/>
        <v>0</v>
      </c>
      <c r="H78" s="483">
        <f t="shared" si="27"/>
        <v>0</v>
      </c>
      <c r="I78" s="483">
        <f>+I76*I77</f>
        <v>0</v>
      </c>
      <c r="K78" s="483">
        <f t="shared" si="27"/>
        <v>0</v>
      </c>
      <c r="L78" s="483">
        <f t="shared" si="27"/>
        <v>0</v>
      </c>
      <c r="M78" s="483">
        <f t="shared" si="27"/>
        <v>0</v>
      </c>
      <c r="N78" s="483">
        <f t="shared" si="27"/>
        <v>0</v>
      </c>
      <c r="O78" s="483">
        <f t="shared" si="27"/>
        <v>0</v>
      </c>
      <c r="P78" s="483">
        <f t="shared" si="27"/>
        <v>0</v>
      </c>
      <c r="Q78" s="448"/>
      <c r="R78" s="483">
        <f>SUM(D78:Q78)</f>
        <v>0</v>
      </c>
    </row>
    <row r="79" spans="1:18" s="444" customFormat="1" hidden="1" x14ac:dyDescent="0.25">
      <c r="A79" s="805" t="s">
        <v>239</v>
      </c>
      <c r="B79" s="846"/>
      <c r="D79" s="485"/>
      <c r="E79" s="487"/>
      <c r="F79" s="487"/>
      <c r="G79" s="487"/>
      <c r="H79" s="487"/>
      <c r="I79" s="493"/>
      <c r="K79" s="485"/>
      <c r="L79" s="487"/>
      <c r="M79" s="487"/>
      <c r="N79" s="494"/>
      <c r="O79" s="494"/>
      <c r="P79" s="493"/>
      <c r="Q79" s="448"/>
      <c r="R79" s="496"/>
    </row>
    <row r="80" spans="1:18" s="444" customFormat="1" ht="15.6" hidden="1" x14ac:dyDescent="0.25">
      <c r="A80" s="456"/>
      <c r="B80" s="321" t="s">
        <v>190</v>
      </c>
      <c r="D80" s="762"/>
      <c r="E80" s="762"/>
      <c r="F80" s="762"/>
      <c r="G80" s="762"/>
      <c r="H80" s="763"/>
      <c r="I80" s="492"/>
      <c r="K80" s="796" t="s">
        <v>27</v>
      </c>
      <c r="L80" s="796"/>
      <c r="M80" s="797"/>
      <c r="N80" s="211"/>
      <c r="O80" s="212"/>
      <c r="P80" s="213"/>
      <c r="Q80" s="448"/>
      <c r="R80" s="478"/>
    </row>
    <row r="81" spans="1:18" s="444" customFormat="1" hidden="1" x14ac:dyDescent="0.25">
      <c r="A81" s="456"/>
      <c r="B81" s="456" t="s">
        <v>14</v>
      </c>
      <c r="D81" s="154"/>
      <c r="E81" s="154"/>
      <c r="F81" s="154"/>
      <c r="G81" s="154"/>
      <c r="H81" s="154"/>
      <c r="I81" s="160"/>
      <c r="K81" s="154"/>
      <c r="L81" s="154"/>
      <c r="M81" s="154"/>
      <c r="N81" s="160"/>
      <c r="O81" s="160"/>
      <c r="P81" s="160"/>
      <c r="Q81" s="448"/>
      <c r="R81" s="497" t="e">
        <f>+R83/R82</f>
        <v>#DIV/0!</v>
      </c>
    </row>
    <row r="82" spans="1:18" s="444" customFormat="1" hidden="1" x14ac:dyDescent="0.25">
      <c r="A82" s="456"/>
      <c r="B82" s="456" t="s">
        <v>135</v>
      </c>
      <c r="D82" s="157"/>
      <c r="E82" s="157"/>
      <c r="F82" s="157"/>
      <c r="G82" s="157"/>
      <c r="H82" s="157"/>
      <c r="I82" s="157"/>
      <c r="K82" s="157"/>
      <c r="L82" s="157"/>
      <c r="M82" s="157"/>
      <c r="N82" s="157"/>
      <c r="O82" s="157"/>
      <c r="P82" s="157"/>
      <c r="Q82" s="448"/>
      <c r="R82" s="467">
        <f>SUM(D82:Q82)</f>
        <v>0</v>
      </c>
    </row>
    <row r="83" spans="1:18" s="444" customFormat="1" hidden="1" x14ac:dyDescent="0.25">
      <c r="A83" s="456"/>
      <c r="B83" s="456" t="s">
        <v>13</v>
      </c>
      <c r="D83" s="483">
        <f>+D81*D82</f>
        <v>0</v>
      </c>
      <c r="E83" s="483">
        <f t="shared" ref="E83:P83" si="28">+E81*E82</f>
        <v>0</v>
      </c>
      <c r="F83" s="483">
        <f t="shared" si="28"/>
        <v>0</v>
      </c>
      <c r="G83" s="483">
        <f t="shared" si="28"/>
        <v>0</v>
      </c>
      <c r="H83" s="483">
        <f t="shared" si="28"/>
        <v>0</v>
      </c>
      <c r="I83" s="483">
        <f>+I81*I82</f>
        <v>0</v>
      </c>
      <c r="K83" s="483">
        <f t="shared" si="28"/>
        <v>0</v>
      </c>
      <c r="L83" s="483">
        <f t="shared" si="28"/>
        <v>0</v>
      </c>
      <c r="M83" s="483">
        <f t="shared" si="28"/>
        <v>0</v>
      </c>
      <c r="N83" s="483">
        <f t="shared" si="28"/>
        <v>0</v>
      </c>
      <c r="O83" s="483">
        <f t="shared" si="28"/>
        <v>0</v>
      </c>
      <c r="P83" s="483">
        <f t="shared" si="28"/>
        <v>0</v>
      </c>
      <c r="Q83" s="448"/>
      <c r="R83" s="483">
        <f>SUM(D83:Q83)</f>
        <v>0</v>
      </c>
    </row>
    <row r="84" spans="1:18" s="444" customFormat="1" hidden="1" x14ac:dyDescent="0.25">
      <c r="A84" s="805" t="s">
        <v>240</v>
      </c>
      <c r="B84" s="846"/>
      <c r="D84" s="485"/>
      <c r="E84" s="487"/>
      <c r="F84" s="487"/>
      <c r="G84" s="487"/>
      <c r="H84" s="487"/>
      <c r="I84" s="493"/>
      <c r="K84" s="485"/>
      <c r="L84" s="487"/>
      <c r="M84" s="487"/>
      <c r="N84" s="494"/>
      <c r="O84" s="494"/>
      <c r="P84" s="493"/>
      <c r="Q84" s="448"/>
      <c r="R84" s="496"/>
    </row>
    <row r="85" spans="1:18" s="444" customFormat="1" ht="15.6" hidden="1" x14ac:dyDescent="0.25">
      <c r="A85" s="456"/>
      <c r="B85" s="321" t="s">
        <v>190</v>
      </c>
      <c r="D85" s="762"/>
      <c r="E85" s="762"/>
      <c r="F85" s="762"/>
      <c r="G85" s="762"/>
      <c r="H85" s="763"/>
      <c r="I85" s="492"/>
      <c r="K85" s="796" t="s">
        <v>27</v>
      </c>
      <c r="L85" s="796"/>
      <c r="M85" s="797"/>
      <c r="N85" s="211"/>
      <c r="O85" s="212"/>
      <c r="P85" s="213"/>
      <c r="Q85" s="448"/>
      <c r="R85" s="478"/>
    </row>
    <row r="86" spans="1:18" s="444" customFormat="1" hidden="1" x14ac:dyDescent="0.25">
      <c r="A86" s="456"/>
      <c r="B86" s="456" t="s">
        <v>14</v>
      </c>
      <c r="D86" s="154"/>
      <c r="E86" s="154"/>
      <c r="F86" s="154"/>
      <c r="G86" s="154"/>
      <c r="H86" s="154"/>
      <c r="I86" s="160"/>
      <c r="K86" s="154"/>
      <c r="L86" s="154"/>
      <c r="M86" s="154"/>
      <c r="N86" s="160"/>
      <c r="O86" s="160"/>
      <c r="P86" s="160"/>
      <c r="Q86" s="448"/>
      <c r="R86" s="497" t="e">
        <f>+R88/R87</f>
        <v>#DIV/0!</v>
      </c>
    </row>
    <row r="87" spans="1:18" s="444" customFormat="1" hidden="1" x14ac:dyDescent="0.25">
      <c r="A87" s="456"/>
      <c r="B87" s="456" t="s">
        <v>135</v>
      </c>
      <c r="D87" s="157"/>
      <c r="E87" s="157"/>
      <c r="F87" s="157"/>
      <c r="G87" s="157"/>
      <c r="H87" s="157"/>
      <c r="I87" s="157"/>
      <c r="K87" s="157"/>
      <c r="L87" s="157"/>
      <c r="M87" s="157"/>
      <c r="N87" s="157"/>
      <c r="O87" s="157"/>
      <c r="P87" s="157"/>
      <c r="Q87" s="448"/>
      <c r="R87" s="467">
        <f>SUM(D87:Q87)</f>
        <v>0</v>
      </c>
    </row>
    <row r="88" spans="1:18" s="444" customFormat="1" hidden="1" x14ac:dyDescent="0.25">
      <c r="A88" s="456"/>
      <c r="B88" s="456" t="s">
        <v>13</v>
      </c>
      <c r="D88" s="483">
        <f>+D86*D87</f>
        <v>0</v>
      </c>
      <c r="E88" s="483">
        <f t="shared" ref="E88:P88" si="29">+E86*E87</f>
        <v>0</v>
      </c>
      <c r="F88" s="483">
        <f t="shared" si="29"/>
        <v>0</v>
      </c>
      <c r="G88" s="483">
        <f t="shared" si="29"/>
        <v>0</v>
      </c>
      <c r="H88" s="483">
        <f t="shared" si="29"/>
        <v>0</v>
      </c>
      <c r="I88" s="483">
        <f>+I86*I87</f>
        <v>0</v>
      </c>
      <c r="K88" s="483">
        <f t="shared" si="29"/>
        <v>0</v>
      </c>
      <c r="L88" s="483">
        <f t="shared" si="29"/>
        <v>0</v>
      </c>
      <c r="M88" s="483">
        <f t="shared" si="29"/>
        <v>0</v>
      </c>
      <c r="N88" s="483">
        <f t="shared" si="29"/>
        <v>0</v>
      </c>
      <c r="O88" s="483">
        <f t="shared" si="29"/>
        <v>0</v>
      </c>
      <c r="P88" s="483">
        <f t="shared" si="29"/>
        <v>0</v>
      </c>
      <c r="Q88" s="448"/>
      <c r="R88" s="483">
        <f>SUM(D88:Q88)</f>
        <v>0</v>
      </c>
    </row>
    <row r="89" spans="1:18" s="444" customFormat="1" hidden="1" x14ac:dyDescent="0.25">
      <c r="A89" s="805" t="s">
        <v>241</v>
      </c>
      <c r="B89" s="846"/>
      <c r="D89" s="488"/>
      <c r="E89" s="489"/>
      <c r="F89" s="489"/>
      <c r="G89" s="489"/>
      <c r="H89" s="489"/>
      <c r="I89" s="498"/>
      <c r="K89" s="488"/>
      <c r="L89" s="489"/>
      <c r="M89" s="489"/>
      <c r="N89" s="499"/>
      <c r="O89" s="499"/>
      <c r="P89" s="498"/>
      <c r="Q89" s="448"/>
      <c r="R89" s="500"/>
    </row>
    <row r="90" spans="1:18" s="444" customFormat="1" ht="15.6" hidden="1" x14ac:dyDescent="0.25">
      <c r="A90" s="456"/>
      <c r="B90" s="321" t="s">
        <v>190</v>
      </c>
      <c r="D90" s="762"/>
      <c r="E90" s="762"/>
      <c r="F90" s="762"/>
      <c r="G90" s="762"/>
      <c r="H90" s="763"/>
      <c r="I90" s="492"/>
      <c r="K90" s="796" t="s">
        <v>27</v>
      </c>
      <c r="L90" s="796"/>
      <c r="M90" s="797"/>
      <c r="N90" s="211"/>
      <c r="O90" s="212"/>
      <c r="P90" s="213"/>
      <c r="Q90" s="448"/>
      <c r="R90" s="478"/>
    </row>
    <row r="91" spans="1:18" s="444" customFormat="1" hidden="1" x14ac:dyDescent="0.25">
      <c r="A91" s="456"/>
      <c r="B91" s="456" t="s">
        <v>14</v>
      </c>
      <c r="D91" s="154"/>
      <c r="E91" s="154"/>
      <c r="F91" s="154"/>
      <c r="G91" s="154"/>
      <c r="H91" s="154"/>
      <c r="I91" s="160"/>
      <c r="K91" s="154"/>
      <c r="L91" s="154"/>
      <c r="M91" s="154"/>
      <c r="N91" s="160"/>
      <c r="O91" s="160"/>
      <c r="P91" s="160"/>
      <c r="Q91" s="448"/>
      <c r="R91" s="497" t="e">
        <f>+R93/R92</f>
        <v>#DIV/0!</v>
      </c>
    </row>
    <row r="92" spans="1:18" s="444" customFormat="1" hidden="1" x14ac:dyDescent="0.25">
      <c r="A92" s="456"/>
      <c r="B92" s="456" t="s">
        <v>135</v>
      </c>
      <c r="D92" s="157"/>
      <c r="E92" s="157"/>
      <c r="F92" s="157"/>
      <c r="G92" s="157"/>
      <c r="H92" s="157"/>
      <c r="I92" s="157"/>
      <c r="K92" s="157"/>
      <c r="L92" s="157"/>
      <c r="M92" s="157"/>
      <c r="N92" s="157"/>
      <c r="O92" s="157"/>
      <c r="P92" s="157"/>
      <c r="Q92" s="448"/>
      <c r="R92" s="467">
        <f>SUM(D92:Q92)</f>
        <v>0</v>
      </c>
    </row>
    <row r="93" spans="1:18" s="444" customFormat="1" hidden="1" x14ac:dyDescent="0.25">
      <c r="A93" s="456"/>
      <c r="B93" s="456" t="s">
        <v>13</v>
      </c>
      <c r="D93" s="483">
        <f>+D91*D92</f>
        <v>0</v>
      </c>
      <c r="E93" s="483">
        <f t="shared" ref="E93:P93" si="30">+E91*E92</f>
        <v>0</v>
      </c>
      <c r="F93" s="483">
        <f t="shared" si="30"/>
        <v>0</v>
      </c>
      <c r="G93" s="483">
        <f t="shared" si="30"/>
        <v>0</v>
      </c>
      <c r="H93" s="483">
        <f t="shared" si="30"/>
        <v>0</v>
      </c>
      <c r="I93" s="483">
        <f>+I91*I92</f>
        <v>0</v>
      </c>
      <c r="K93" s="483">
        <f t="shared" si="30"/>
        <v>0</v>
      </c>
      <c r="L93" s="483">
        <f t="shared" si="30"/>
        <v>0</v>
      </c>
      <c r="M93" s="483">
        <f t="shared" si="30"/>
        <v>0</v>
      </c>
      <c r="N93" s="483">
        <f t="shared" si="30"/>
        <v>0</v>
      </c>
      <c r="O93" s="483">
        <f t="shared" si="30"/>
        <v>0</v>
      </c>
      <c r="P93" s="483">
        <f t="shared" si="30"/>
        <v>0</v>
      </c>
      <c r="Q93" s="448"/>
      <c r="R93" s="483">
        <f>SUM(D93:Q93)</f>
        <v>0</v>
      </c>
    </row>
    <row r="94" spans="1:18" s="444" customFormat="1" hidden="1" x14ac:dyDescent="0.25">
      <c r="A94" s="805" t="s">
        <v>242</v>
      </c>
      <c r="B94" s="846"/>
      <c r="D94" s="488"/>
      <c r="E94" s="489"/>
      <c r="F94" s="489"/>
      <c r="G94" s="489"/>
      <c r="H94" s="489"/>
      <c r="I94" s="498"/>
      <c r="K94" s="488"/>
      <c r="L94" s="489"/>
      <c r="M94" s="489"/>
      <c r="N94" s="499"/>
      <c r="O94" s="499"/>
      <c r="P94" s="498"/>
      <c r="Q94" s="448"/>
      <c r="R94" s="500"/>
    </row>
    <row r="95" spans="1:18" s="444" customFormat="1" ht="15.6" hidden="1" x14ac:dyDescent="0.25">
      <c r="A95" s="456"/>
      <c r="B95" s="321" t="s">
        <v>190</v>
      </c>
      <c r="D95" s="762"/>
      <c r="E95" s="762"/>
      <c r="F95" s="762"/>
      <c r="G95" s="762"/>
      <c r="H95" s="763"/>
      <c r="I95" s="492"/>
      <c r="K95" s="796" t="s">
        <v>27</v>
      </c>
      <c r="L95" s="796"/>
      <c r="M95" s="797"/>
      <c r="N95" s="211"/>
      <c r="O95" s="212"/>
      <c r="P95" s="213"/>
      <c r="Q95" s="448"/>
      <c r="R95" s="478"/>
    </row>
    <row r="96" spans="1:18" s="444" customFormat="1" hidden="1" x14ac:dyDescent="0.25">
      <c r="A96" s="456"/>
      <c r="B96" s="456" t="s">
        <v>14</v>
      </c>
      <c r="D96" s="154"/>
      <c r="E96" s="154"/>
      <c r="F96" s="154"/>
      <c r="G96" s="154"/>
      <c r="H96" s="154"/>
      <c r="I96" s="160"/>
      <c r="K96" s="154"/>
      <c r="L96" s="154"/>
      <c r="M96" s="154"/>
      <c r="N96" s="160"/>
      <c r="O96" s="160"/>
      <c r="P96" s="160"/>
      <c r="Q96" s="448"/>
      <c r="R96" s="497" t="e">
        <f>+R98/R97</f>
        <v>#DIV/0!</v>
      </c>
    </row>
    <row r="97" spans="1:18" s="444" customFormat="1" hidden="1" x14ac:dyDescent="0.25">
      <c r="A97" s="456"/>
      <c r="B97" s="456" t="s">
        <v>135</v>
      </c>
      <c r="D97" s="157"/>
      <c r="E97" s="157"/>
      <c r="F97" s="157"/>
      <c r="G97" s="157"/>
      <c r="H97" s="157"/>
      <c r="I97" s="157"/>
      <c r="K97" s="157"/>
      <c r="L97" s="157"/>
      <c r="M97" s="157"/>
      <c r="N97" s="157"/>
      <c r="O97" s="157"/>
      <c r="P97" s="157"/>
      <c r="Q97" s="448"/>
      <c r="R97" s="467">
        <f>SUM(D97:Q97)</f>
        <v>0</v>
      </c>
    </row>
    <row r="98" spans="1:18" s="444" customFormat="1" hidden="1" x14ac:dyDescent="0.25">
      <c r="A98" s="456"/>
      <c r="B98" s="456" t="s">
        <v>13</v>
      </c>
      <c r="D98" s="483">
        <f>+D96*D97</f>
        <v>0</v>
      </c>
      <c r="E98" s="483">
        <f t="shared" ref="E98:P98" si="31">+E96*E97</f>
        <v>0</v>
      </c>
      <c r="F98" s="483">
        <f t="shared" si="31"/>
        <v>0</v>
      </c>
      <c r="G98" s="483">
        <f t="shared" si="31"/>
        <v>0</v>
      </c>
      <c r="H98" s="483">
        <f t="shared" si="31"/>
        <v>0</v>
      </c>
      <c r="I98" s="483">
        <f>+I96*I97</f>
        <v>0</v>
      </c>
      <c r="K98" s="483">
        <f t="shared" si="31"/>
        <v>0</v>
      </c>
      <c r="L98" s="483">
        <f t="shared" si="31"/>
        <v>0</v>
      </c>
      <c r="M98" s="483">
        <f t="shared" si="31"/>
        <v>0</v>
      </c>
      <c r="N98" s="483">
        <f t="shared" si="31"/>
        <v>0</v>
      </c>
      <c r="O98" s="483">
        <f t="shared" si="31"/>
        <v>0</v>
      </c>
      <c r="P98" s="483">
        <f t="shared" si="31"/>
        <v>0</v>
      </c>
      <c r="Q98" s="448"/>
      <c r="R98" s="483">
        <f>SUM(D98:Q98)</f>
        <v>0</v>
      </c>
    </row>
    <row r="99" spans="1:18" s="444" customFormat="1" hidden="1" x14ac:dyDescent="0.25">
      <c r="A99" s="805" t="s">
        <v>243</v>
      </c>
      <c r="B99" s="846"/>
      <c r="D99" s="485"/>
      <c r="E99" s="487"/>
      <c r="F99" s="487"/>
      <c r="G99" s="487"/>
      <c r="H99" s="487"/>
      <c r="I99" s="493"/>
      <c r="K99" s="485"/>
      <c r="L99" s="487"/>
      <c r="M99" s="487"/>
      <c r="N99" s="494"/>
      <c r="O99" s="494"/>
      <c r="P99" s="493"/>
      <c r="Q99" s="448"/>
      <c r="R99" s="496"/>
    </row>
    <row r="100" spans="1:18" s="444" customFormat="1" ht="15.6" hidden="1" x14ac:dyDescent="0.25">
      <c r="A100" s="456"/>
      <c r="B100" s="321" t="s">
        <v>190</v>
      </c>
      <c r="D100" s="762"/>
      <c r="E100" s="762"/>
      <c r="F100" s="762"/>
      <c r="G100" s="762"/>
      <c r="H100" s="763"/>
      <c r="I100" s="492"/>
      <c r="K100" s="796" t="s">
        <v>27</v>
      </c>
      <c r="L100" s="796"/>
      <c r="M100" s="797"/>
      <c r="N100" s="211"/>
      <c r="O100" s="212"/>
      <c r="P100" s="213"/>
      <c r="Q100" s="448"/>
      <c r="R100" s="478"/>
    </row>
    <row r="101" spans="1:18" s="444" customFormat="1" hidden="1" x14ac:dyDescent="0.25">
      <c r="A101" s="456"/>
      <c r="B101" s="456" t="s">
        <v>14</v>
      </c>
      <c r="D101" s="154"/>
      <c r="E101" s="154"/>
      <c r="F101" s="154"/>
      <c r="G101" s="154"/>
      <c r="H101" s="154"/>
      <c r="I101" s="160"/>
      <c r="K101" s="154"/>
      <c r="L101" s="154"/>
      <c r="M101" s="154"/>
      <c r="N101" s="160"/>
      <c r="O101" s="160"/>
      <c r="P101" s="160"/>
      <c r="Q101" s="448"/>
      <c r="R101" s="497" t="e">
        <f>+R103/R102</f>
        <v>#DIV/0!</v>
      </c>
    </row>
    <row r="102" spans="1:18" s="444" customFormat="1" hidden="1" x14ac:dyDescent="0.25">
      <c r="A102" s="456"/>
      <c r="B102" s="456" t="s">
        <v>135</v>
      </c>
      <c r="D102" s="157"/>
      <c r="E102" s="157"/>
      <c r="F102" s="157"/>
      <c r="G102" s="157"/>
      <c r="H102" s="157"/>
      <c r="I102" s="157"/>
      <c r="K102" s="157"/>
      <c r="L102" s="157"/>
      <c r="M102" s="157"/>
      <c r="N102" s="157"/>
      <c r="O102" s="157"/>
      <c r="P102" s="157"/>
      <c r="Q102" s="448"/>
      <c r="R102" s="467">
        <f>SUM(D102:Q102)</f>
        <v>0</v>
      </c>
    </row>
    <row r="103" spans="1:18" s="444" customFormat="1" hidden="1" x14ac:dyDescent="0.25">
      <c r="A103" s="456"/>
      <c r="B103" s="456" t="s">
        <v>13</v>
      </c>
      <c r="D103" s="483">
        <f>+D101*D102</f>
        <v>0</v>
      </c>
      <c r="E103" s="483">
        <f t="shared" ref="E103:P103" si="32">+E101*E102</f>
        <v>0</v>
      </c>
      <c r="F103" s="483">
        <f t="shared" si="32"/>
        <v>0</v>
      </c>
      <c r="G103" s="483">
        <f t="shared" si="32"/>
        <v>0</v>
      </c>
      <c r="H103" s="483">
        <f t="shared" si="32"/>
        <v>0</v>
      </c>
      <c r="I103" s="483">
        <f>+I101*I102</f>
        <v>0</v>
      </c>
      <c r="K103" s="483">
        <f t="shared" si="32"/>
        <v>0</v>
      </c>
      <c r="L103" s="483">
        <f t="shared" si="32"/>
        <v>0</v>
      </c>
      <c r="M103" s="483">
        <f t="shared" si="32"/>
        <v>0</v>
      </c>
      <c r="N103" s="483">
        <f t="shared" si="32"/>
        <v>0</v>
      </c>
      <c r="O103" s="483">
        <f t="shared" si="32"/>
        <v>0</v>
      </c>
      <c r="P103" s="483">
        <f t="shared" si="32"/>
        <v>0</v>
      </c>
      <c r="Q103" s="448"/>
      <c r="R103" s="483">
        <f>SUM(D103:Q103)</f>
        <v>0</v>
      </c>
    </row>
    <row r="104" spans="1:18" s="444" customFormat="1" hidden="1" x14ac:dyDescent="0.25">
      <c r="A104" s="805" t="s">
        <v>244</v>
      </c>
      <c r="B104" s="846"/>
      <c r="D104" s="485"/>
      <c r="E104" s="487"/>
      <c r="F104" s="487"/>
      <c r="G104" s="487"/>
      <c r="H104" s="487"/>
      <c r="I104" s="493"/>
      <c r="K104" s="485"/>
      <c r="L104" s="487"/>
      <c r="M104" s="487"/>
      <c r="N104" s="494"/>
      <c r="O104" s="494"/>
      <c r="P104" s="493"/>
      <c r="Q104" s="448"/>
      <c r="R104" s="496"/>
    </row>
    <row r="105" spans="1:18" s="444" customFormat="1" ht="15.6" hidden="1" x14ac:dyDescent="0.25">
      <c r="A105" s="456"/>
      <c r="B105" s="321" t="s">
        <v>190</v>
      </c>
      <c r="D105" s="762"/>
      <c r="E105" s="762"/>
      <c r="F105" s="762"/>
      <c r="G105" s="762"/>
      <c r="H105" s="763"/>
      <c r="I105" s="492"/>
      <c r="K105" s="796" t="s">
        <v>27</v>
      </c>
      <c r="L105" s="796"/>
      <c r="M105" s="797"/>
      <c r="N105" s="211"/>
      <c r="O105" s="212"/>
      <c r="P105" s="213"/>
      <c r="Q105" s="448"/>
      <c r="R105" s="478"/>
    </row>
    <row r="106" spans="1:18" s="444" customFormat="1" hidden="1" x14ac:dyDescent="0.25">
      <c r="A106" s="456"/>
      <c r="B106" s="456" t="s">
        <v>14</v>
      </c>
      <c r="D106" s="154"/>
      <c r="E106" s="154"/>
      <c r="F106" s="154"/>
      <c r="G106" s="154"/>
      <c r="H106" s="154"/>
      <c r="I106" s="160"/>
      <c r="K106" s="154"/>
      <c r="L106" s="154"/>
      <c r="M106" s="154"/>
      <c r="N106" s="160"/>
      <c r="O106" s="160"/>
      <c r="P106" s="160"/>
      <c r="Q106" s="448"/>
      <c r="R106" s="497" t="e">
        <f>+R108/R107</f>
        <v>#DIV/0!</v>
      </c>
    </row>
    <row r="107" spans="1:18" s="444" customFormat="1" hidden="1" x14ac:dyDescent="0.25">
      <c r="A107" s="456"/>
      <c r="B107" s="456" t="s">
        <v>135</v>
      </c>
      <c r="D107" s="157"/>
      <c r="E107" s="157"/>
      <c r="F107" s="157"/>
      <c r="G107" s="157"/>
      <c r="H107" s="157"/>
      <c r="I107" s="157"/>
      <c r="K107" s="157"/>
      <c r="L107" s="157"/>
      <c r="M107" s="157"/>
      <c r="N107" s="157"/>
      <c r="O107" s="157"/>
      <c r="P107" s="157"/>
      <c r="Q107" s="448"/>
      <c r="R107" s="467">
        <f>SUM(D107:Q107)</f>
        <v>0</v>
      </c>
    </row>
    <row r="108" spans="1:18" s="444" customFormat="1" hidden="1" x14ac:dyDescent="0.25">
      <c r="A108" s="456"/>
      <c r="B108" s="456" t="s">
        <v>13</v>
      </c>
      <c r="D108" s="483">
        <f>+D106*D107</f>
        <v>0</v>
      </c>
      <c r="E108" s="483">
        <f t="shared" ref="E108:P108" si="33">+E106*E107</f>
        <v>0</v>
      </c>
      <c r="F108" s="483">
        <f t="shared" si="33"/>
        <v>0</v>
      </c>
      <c r="G108" s="483">
        <f t="shared" si="33"/>
        <v>0</v>
      </c>
      <c r="H108" s="483">
        <f t="shared" si="33"/>
        <v>0</v>
      </c>
      <c r="I108" s="483">
        <f>+I106*I107</f>
        <v>0</v>
      </c>
      <c r="K108" s="483">
        <f t="shared" si="33"/>
        <v>0</v>
      </c>
      <c r="L108" s="483">
        <f t="shared" si="33"/>
        <v>0</v>
      </c>
      <c r="M108" s="483">
        <f t="shared" si="33"/>
        <v>0</v>
      </c>
      <c r="N108" s="483">
        <f t="shared" si="33"/>
        <v>0</v>
      </c>
      <c r="O108" s="483">
        <f t="shared" si="33"/>
        <v>0</v>
      </c>
      <c r="P108" s="483">
        <f t="shared" si="33"/>
        <v>0</v>
      </c>
      <c r="Q108" s="448"/>
      <c r="R108" s="483">
        <f>SUM(D108:Q108)</f>
        <v>0</v>
      </c>
    </row>
    <row r="109" spans="1:18" s="444" customFormat="1" hidden="1" x14ac:dyDescent="0.25">
      <c r="A109" s="805" t="s">
        <v>255</v>
      </c>
      <c r="B109" s="846"/>
      <c r="D109" s="485"/>
      <c r="E109" s="487"/>
      <c r="F109" s="487"/>
      <c r="G109" s="487"/>
      <c r="H109" s="487"/>
      <c r="I109" s="493"/>
      <c r="K109" s="485"/>
      <c r="L109" s="487"/>
      <c r="M109" s="487"/>
      <c r="N109" s="494"/>
      <c r="O109" s="494"/>
      <c r="P109" s="493"/>
      <c r="Q109" s="448"/>
      <c r="R109" s="496"/>
    </row>
    <row r="110" spans="1:18" s="444" customFormat="1" ht="15.6" hidden="1" x14ac:dyDescent="0.25">
      <c r="A110" s="456"/>
      <c r="B110" s="321" t="s">
        <v>190</v>
      </c>
      <c r="D110" s="762"/>
      <c r="E110" s="762"/>
      <c r="F110" s="762"/>
      <c r="G110" s="762"/>
      <c r="H110" s="763"/>
      <c r="I110" s="492"/>
      <c r="K110" s="796" t="s">
        <v>27</v>
      </c>
      <c r="L110" s="796"/>
      <c r="M110" s="797"/>
      <c r="N110" s="211"/>
      <c r="O110" s="212"/>
      <c r="P110" s="213"/>
      <c r="Q110" s="448"/>
      <c r="R110" s="478"/>
    </row>
    <row r="111" spans="1:18" s="444" customFormat="1" hidden="1" x14ac:dyDescent="0.25">
      <c r="A111" s="456"/>
      <c r="B111" s="456" t="s">
        <v>14</v>
      </c>
      <c r="D111" s="154"/>
      <c r="E111" s="154"/>
      <c r="F111" s="154"/>
      <c r="G111" s="154"/>
      <c r="H111" s="154"/>
      <c r="I111" s="160"/>
      <c r="K111" s="154"/>
      <c r="L111" s="154"/>
      <c r="M111" s="154"/>
      <c r="N111" s="160"/>
      <c r="O111" s="160"/>
      <c r="P111" s="160"/>
      <c r="Q111" s="448"/>
      <c r="R111" s="497" t="e">
        <f>+R113/R112</f>
        <v>#DIV/0!</v>
      </c>
    </row>
    <row r="112" spans="1:18" s="444" customFormat="1" hidden="1" x14ac:dyDescent="0.25">
      <c r="A112" s="456"/>
      <c r="B112" s="456" t="s">
        <v>135</v>
      </c>
      <c r="D112" s="157"/>
      <c r="E112" s="157"/>
      <c r="F112" s="157"/>
      <c r="G112" s="157"/>
      <c r="H112" s="157"/>
      <c r="I112" s="157"/>
      <c r="K112" s="157"/>
      <c r="L112" s="157"/>
      <c r="M112" s="157"/>
      <c r="N112" s="157"/>
      <c r="O112" s="157"/>
      <c r="P112" s="157"/>
      <c r="Q112" s="448"/>
      <c r="R112" s="467">
        <f>SUM(D112:Q112)</f>
        <v>0</v>
      </c>
    </row>
    <row r="113" spans="1:20" s="444" customFormat="1" hidden="1" x14ac:dyDescent="0.25">
      <c r="A113" s="456"/>
      <c r="B113" s="456" t="s">
        <v>13</v>
      </c>
      <c r="D113" s="468">
        <f>+D111*D112</f>
        <v>0</v>
      </c>
      <c r="E113" s="468">
        <f t="shared" ref="E113:P113" si="34">+E111*E112</f>
        <v>0</v>
      </c>
      <c r="F113" s="468">
        <f t="shared" si="34"/>
        <v>0</v>
      </c>
      <c r="G113" s="468">
        <f t="shared" si="34"/>
        <v>0</v>
      </c>
      <c r="H113" s="468">
        <f t="shared" si="34"/>
        <v>0</v>
      </c>
      <c r="I113" s="468">
        <f>+I111*I112</f>
        <v>0</v>
      </c>
      <c r="K113" s="468">
        <f t="shared" si="34"/>
        <v>0</v>
      </c>
      <c r="L113" s="468">
        <f t="shared" si="34"/>
        <v>0</v>
      </c>
      <c r="M113" s="468">
        <f t="shared" si="34"/>
        <v>0</v>
      </c>
      <c r="N113" s="468">
        <f t="shared" si="34"/>
        <v>0</v>
      </c>
      <c r="O113" s="468">
        <f t="shared" si="34"/>
        <v>0</v>
      </c>
      <c r="P113" s="468">
        <f t="shared" si="34"/>
        <v>0</v>
      </c>
      <c r="Q113" s="448"/>
      <c r="R113" s="468">
        <f>SUM(D113:Q113)</f>
        <v>0</v>
      </c>
    </row>
    <row r="114" spans="1:20" s="444" customFormat="1" x14ac:dyDescent="0.25">
      <c r="A114" s="448"/>
      <c r="B114" s="448"/>
      <c r="C114" s="448"/>
      <c r="D114" s="448"/>
      <c r="E114" s="448"/>
      <c r="F114" s="448"/>
      <c r="G114" s="448"/>
      <c r="H114" s="448"/>
      <c r="I114" s="448"/>
      <c r="J114" s="448"/>
      <c r="K114" s="448"/>
      <c r="L114" s="448"/>
      <c r="M114" s="448"/>
      <c r="N114" s="448"/>
      <c r="O114" s="448"/>
      <c r="P114" s="448"/>
      <c r="Q114" s="448"/>
    </row>
    <row r="115" spans="1:20" s="4" customFormat="1" x14ac:dyDescent="0.25">
      <c r="A115" s="194" t="s">
        <v>179</v>
      </c>
      <c r="B115" s="195"/>
      <c r="C115" s="195"/>
      <c r="D115" s="195"/>
      <c r="E115" s="195"/>
      <c r="F115" s="195"/>
      <c r="G115" s="195"/>
      <c r="H115" s="195"/>
      <c r="I115" s="195"/>
      <c r="J115" s="195"/>
      <c r="K115" s="195"/>
      <c r="L115" s="195"/>
      <c r="M115" s="195"/>
      <c r="N115" s="195"/>
      <c r="O115" s="195"/>
      <c r="P115" s="195"/>
      <c r="Q115" s="195"/>
      <c r="R115" s="196"/>
    </row>
    <row r="116" spans="1:20" s="4" customFormat="1" ht="41.4" customHeight="1" x14ac:dyDescent="0.25">
      <c r="A116" s="809" t="s">
        <v>217</v>
      </c>
      <c r="B116" s="810"/>
      <c r="C116" s="810"/>
      <c r="D116" s="810"/>
      <c r="E116" s="810"/>
      <c r="F116" s="810"/>
      <c r="G116" s="810"/>
      <c r="H116" s="810"/>
      <c r="I116" s="810"/>
      <c r="J116" s="810"/>
      <c r="K116" s="810"/>
      <c r="L116" s="810"/>
      <c r="M116" s="810"/>
      <c r="N116" s="810"/>
      <c r="O116" s="810"/>
      <c r="P116" s="810"/>
      <c r="Q116" s="810"/>
      <c r="R116" s="811"/>
    </row>
    <row r="117" spans="1:20" s="4" customFormat="1" x14ac:dyDescent="0.25">
      <c r="A117" s="197"/>
      <c r="B117" s="198"/>
      <c r="C117" s="198"/>
      <c r="D117" s="198"/>
      <c r="E117" s="198"/>
      <c r="F117" s="198"/>
      <c r="G117" s="198"/>
      <c r="H117" s="198"/>
      <c r="I117" s="198"/>
      <c r="J117" s="198"/>
      <c r="K117" s="198"/>
      <c r="L117" s="198"/>
      <c r="M117" s="198"/>
      <c r="N117" s="198"/>
      <c r="O117" s="198"/>
      <c r="P117" s="198"/>
      <c r="Q117" s="198"/>
      <c r="R117" s="199"/>
      <c r="S117" s="331"/>
      <c r="T117" s="331"/>
    </row>
    <row r="118" spans="1:20" s="444" customFormat="1" x14ac:dyDescent="0.25">
      <c r="A118" s="448"/>
      <c r="B118" s="448"/>
      <c r="C118" s="448"/>
      <c r="D118" s="449"/>
      <c r="E118" s="449"/>
      <c r="F118" s="449"/>
      <c r="G118" s="449"/>
      <c r="H118" s="449"/>
      <c r="I118" s="449"/>
      <c r="J118" s="449"/>
      <c r="K118" s="449"/>
      <c r="L118" s="449"/>
      <c r="M118" s="449"/>
      <c r="N118" s="449"/>
      <c r="O118" s="449"/>
      <c r="P118" s="448"/>
      <c r="Q118" s="449"/>
    </row>
    <row r="119" spans="1:20" s="444" customFormat="1" ht="76.2" customHeight="1" x14ac:dyDescent="0.25">
      <c r="A119" s="832" t="s">
        <v>267</v>
      </c>
      <c r="B119" s="833"/>
      <c r="C119" s="833"/>
      <c r="D119" s="833"/>
      <c r="E119" s="833"/>
      <c r="F119" s="833"/>
      <c r="G119" s="833"/>
      <c r="H119" s="833"/>
      <c r="I119" s="833"/>
      <c r="J119" s="833"/>
      <c r="K119" s="833"/>
      <c r="L119" s="833"/>
      <c r="M119" s="833"/>
      <c r="N119" s="833"/>
      <c r="O119" s="833"/>
      <c r="P119" s="833"/>
      <c r="Q119" s="833"/>
      <c r="R119" s="834"/>
    </row>
    <row r="120" spans="1:20" s="444" customFormat="1" ht="24.6" customHeight="1" x14ac:dyDescent="0.25">
      <c r="C120" s="451"/>
    </row>
    <row r="121" spans="1:20" s="501" customFormat="1" ht="61.95" customHeight="1" x14ac:dyDescent="0.3">
      <c r="A121" s="849" t="s">
        <v>220</v>
      </c>
      <c r="B121" s="850"/>
      <c r="C121" s="443"/>
      <c r="D121" s="851" t="s">
        <v>222</v>
      </c>
      <c r="E121" s="852"/>
      <c r="F121" s="852"/>
      <c r="G121" s="852"/>
      <c r="H121" s="852"/>
      <c r="I121" s="852"/>
      <c r="K121" s="851" t="s">
        <v>222</v>
      </c>
      <c r="L121" s="852"/>
      <c r="M121" s="852"/>
      <c r="N121" s="852"/>
      <c r="O121" s="852"/>
      <c r="P121" s="852"/>
      <c r="R121" s="502" t="s">
        <v>223</v>
      </c>
    </row>
    <row r="122" spans="1:20" s="444" customFormat="1" x14ac:dyDescent="0.25">
      <c r="A122" s="779"/>
      <c r="B122" s="779"/>
      <c r="C122" s="364"/>
      <c r="D122" s="384"/>
      <c r="E122" s="384"/>
      <c r="F122" s="384"/>
      <c r="G122" s="384"/>
      <c r="H122" s="384"/>
      <c r="I122" s="384"/>
      <c r="J122" s="366"/>
      <c r="K122" s="384"/>
      <c r="L122" s="384"/>
      <c r="M122" s="384"/>
      <c r="N122" s="384"/>
      <c r="O122" s="384"/>
      <c r="P122" s="384"/>
      <c r="R122" s="504">
        <f t="shared" ref="R122:R130" si="35">SUM(D122:Q122)</f>
        <v>0</v>
      </c>
      <c r="S122" s="436" t="str">
        <f>IF(A122=0,IF(R122=0," ","ERROR, NO DESCRIPTION OF COST HAS BEEN PROVIDED")," ")</f>
        <v xml:space="preserve"> </v>
      </c>
    </row>
    <row r="123" spans="1:20" s="444" customFormat="1" x14ac:dyDescent="0.25">
      <c r="A123" s="779"/>
      <c r="B123" s="779"/>
      <c r="C123" s="364"/>
      <c r="D123" s="384"/>
      <c r="E123" s="384"/>
      <c r="F123" s="384"/>
      <c r="G123" s="384"/>
      <c r="H123" s="384"/>
      <c r="I123" s="384"/>
      <c r="J123" s="367"/>
      <c r="K123" s="384"/>
      <c r="L123" s="384"/>
      <c r="M123" s="384"/>
      <c r="N123" s="384"/>
      <c r="O123" s="384"/>
      <c r="P123" s="384"/>
      <c r="R123" s="504">
        <f t="shared" si="35"/>
        <v>0</v>
      </c>
      <c r="S123" s="436" t="str">
        <f t="shared" ref="S123:S129" si="36">IF(A123=0,IF(R123=0," ","ERROR, NO DESCRIPTION OF COST HAS BEEN PROVIDED")," ")</f>
        <v xml:space="preserve"> </v>
      </c>
    </row>
    <row r="124" spans="1:20" s="444" customFormat="1" x14ac:dyDescent="0.25">
      <c r="A124" s="779"/>
      <c r="B124" s="779"/>
      <c r="C124" s="364"/>
      <c r="D124" s="384"/>
      <c r="E124" s="384"/>
      <c r="F124" s="384"/>
      <c r="G124" s="384"/>
      <c r="H124" s="384"/>
      <c r="I124" s="384"/>
      <c r="J124" s="367"/>
      <c r="K124" s="384"/>
      <c r="L124" s="384"/>
      <c r="M124" s="384"/>
      <c r="N124" s="384"/>
      <c r="O124" s="384"/>
      <c r="P124" s="384"/>
      <c r="R124" s="504">
        <f t="shared" si="35"/>
        <v>0</v>
      </c>
      <c r="S124" s="436" t="str">
        <f t="shared" si="36"/>
        <v xml:space="preserve"> </v>
      </c>
    </row>
    <row r="125" spans="1:20" s="444" customFormat="1" x14ac:dyDescent="0.25">
      <c r="A125" s="779" t="s">
        <v>313</v>
      </c>
      <c r="B125" s="779"/>
      <c r="C125" s="364"/>
      <c r="D125" s="384"/>
      <c r="E125" s="384"/>
      <c r="F125" s="384"/>
      <c r="G125" s="384"/>
      <c r="H125" s="384"/>
      <c r="I125" s="384"/>
      <c r="J125" s="367"/>
      <c r="K125" s="384"/>
      <c r="L125" s="384"/>
      <c r="M125" s="384"/>
      <c r="N125" s="384"/>
      <c r="O125" s="384"/>
      <c r="P125" s="384"/>
      <c r="R125" s="504">
        <f t="shared" si="35"/>
        <v>0</v>
      </c>
      <c r="S125" s="436" t="str">
        <f t="shared" si="36"/>
        <v xml:space="preserve"> </v>
      </c>
    </row>
    <row r="126" spans="1:20" s="444" customFormat="1" hidden="1" x14ac:dyDescent="0.25">
      <c r="A126" s="779"/>
      <c r="B126" s="779"/>
      <c r="C126" s="364"/>
      <c r="D126" s="384"/>
      <c r="E126" s="384"/>
      <c r="F126" s="384"/>
      <c r="G126" s="384"/>
      <c r="H126" s="384"/>
      <c r="I126" s="384"/>
      <c r="J126" s="367"/>
      <c r="K126" s="384"/>
      <c r="L126" s="384"/>
      <c r="M126" s="384"/>
      <c r="N126" s="384"/>
      <c r="O126" s="384"/>
      <c r="P126" s="384"/>
      <c r="R126" s="504">
        <f t="shared" si="35"/>
        <v>0</v>
      </c>
      <c r="S126" s="436" t="str">
        <f t="shared" si="36"/>
        <v xml:space="preserve"> </v>
      </c>
    </row>
    <row r="127" spans="1:20" s="444" customFormat="1" hidden="1" x14ac:dyDescent="0.25">
      <c r="A127" s="779"/>
      <c r="B127" s="779"/>
      <c r="C127" s="364"/>
      <c r="D127" s="384"/>
      <c r="E127" s="384"/>
      <c r="F127" s="384"/>
      <c r="G127" s="384"/>
      <c r="H127" s="384"/>
      <c r="I127" s="384"/>
      <c r="J127" s="367"/>
      <c r="K127" s="384"/>
      <c r="L127" s="384"/>
      <c r="M127" s="384"/>
      <c r="N127" s="384"/>
      <c r="O127" s="384"/>
      <c r="P127" s="384"/>
      <c r="R127" s="504">
        <f t="shared" si="35"/>
        <v>0</v>
      </c>
      <c r="S127" s="436" t="str">
        <f t="shared" si="36"/>
        <v xml:space="preserve"> </v>
      </c>
    </row>
    <row r="128" spans="1:20" s="444" customFormat="1" hidden="1" x14ac:dyDescent="0.25">
      <c r="A128" s="779"/>
      <c r="B128" s="779"/>
      <c r="C128" s="364"/>
      <c r="D128" s="384"/>
      <c r="E128" s="384"/>
      <c r="F128" s="384"/>
      <c r="G128" s="384"/>
      <c r="H128" s="384"/>
      <c r="I128" s="384"/>
      <c r="J128" s="367"/>
      <c r="K128" s="384"/>
      <c r="L128" s="384"/>
      <c r="M128" s="384"/>
      <c r="N128" s="384"/>
      <c r="O128" s="384"/>
      <c r="P128" s="384"/>
      <c r="R128" s="504">
        <f t="shared" si="35"/>
        <v>0</v>
      </c>
      <c r="S128" s="436" t="str">
        <f t="shared" si="36"/>
        <v xml:space="preserve"> </v>
      </c>
    </row>
    <row r="129" spans="1:19" s="444" customFormat="1" hidden="1" x14ac:dyDescent="0.25">
      <c r="A129" s="779"/>
      <c r="B129" s="779"/>
      <c r="C129" s="364"/>
      <c r="D129" s="384"/>
      <c r="E129" s="384"/>
      <c r="F129" s="384"/>
      <c r="G129" s="384"/>
      <c r="H129" s="384"/>
      <c r="I129" s="384"/>
      <c r="J129" s="367"/>
      <c r="K129" s="384"/>
      <c r="L129" s="384"/>
      <c r="M129" s="384"/>
      <c r="N129" s="384"/>
      <c r="O129" s="384"/>
      <c r="P129" s="384"/>
      <c r="R129" s="504">
        <f t="shared" si="35"/>
        <v>0</v>
      </c>
      <c r="S129" s="436" t="str">
        <f t="shared" si="36"/>
        <v xml:space="preserve"> </v>
      </c>
    </row>
    <row r="130" spans="1:19" s="444" customFormat="1" x14ac:dyDescent="0.25">
      <c r="A130" s="486"/>
      <c r="B130" s="505" t="s">
        <v>130</v>
      </c>
      <c r="C130" s="452"/>
      <c r="D130" s="507">
        <f t="shared" ref="D130:I130" si="37">SUM(D122:D129)</f>
        <v>0</v>
      </c>
      <c r="E130" s="507">
        <f t="shared" si="37"/>
        <v>0</v>
      </c>
      <c r="F130" s="507">
        <f t="shared" si="37"/>
        <v>0</v>
      </c>
      <c r="G130" s="507">
        <f t="shared" si="37"/>
        <v>0</v>
      </c>
      <c r="H130" s="507">
        <f t="shared" si="37"/>
        <v>0</v>
      </c>
      <c r="I130" s="507">
        <f t="shared" si="37"/>
        <v>0</v>
      </c>
      <c r="J130" s="453"/>
      <c r="K130" s="507">
        <f t="shared" ref="K130:P130" si="38">SUM(K122:K129)</f>
        <v>0</v>
      </c>
      <c r="L130" s="507">
        <f t="shared" si="38"/>
        <v>0</v>
      </c>
      <c r="M130" s="507">
        <f t="shared" si="38"/>
        <v>0</v>
      </c>
      <c r="N130" s="507">
        <f t="shared" si="38"/>
        <v>0</v>
      </c>
      <c r="O130" s="507">
        <f t="shared" si="38"/>
        <v>0</v>
      </c>
      <c r="P130" s="507">
        <f t="shared" si="38"/>
        <v>0</v>
      </c>
      <c r="R130" s="504">
        <f t="shared" si="35"/>
        <v>0</v>
      </c>
    </row>
    <row r="131" spans="1:19" s="444" customFormat="1" x14ac:dyDescent="0.25">
      <c r="A131" s="486"/>
      <c r="B131" s="486" t="s">
        <v>132</v>
      </c>
      <c r="C131" s="433"/>
      <c r="D131" s="322"/>
      <c r="E131" s="322"/>
      <c r="F131" s="322"/>
      <c r="G131" s="322"/>
      <c r="H131" s="322"/>
      <c r="I131" s="322"/>
      <c r="J131" s="510"/>
      <c r="K131" s="322"/>
      <c r="L131" s="322"/>
      <c r="M131" s="322"/>
      <c r="N131" s="322"/>
      <c r="O131" s="322"/>
      <c r="P131" s="322"/>
      <c r="R131" s="508" t="e">
        <f>+R132/R130</f>
        <v>#DIV/0!</v>
      </c>
    </row>
    <row r="132" spans="1:19" s="444" customFormat="1" ht="13.8" thickBot="1" x14ac:dyDescent="0.3">
      <c r="A132" s="486"/>
      <c r="B132" s="456" t="s">
        <v>131</v>
      </c>
      <c r="C132" s="452"/>
      <c r="D132" s="636">
        <f>+D130*D131</f>
        <v>0</v>
      </c>
      <c r="E132" s="636">
        <f t="shared" ref="E132:P132" si="39">+E130*E131</f>
        <v>0</v>
      </c>
      <c r="F132" s="636">
        <f t="shared" si="39"/>
        <v>0</v>
      </c>
      <c r="G132" s="636">
        <f t="shared" si="39"/>
        <v>0</v>
      </c>
      <c r="H132" s="636">
        <f t="shared" si="39"/>
        <v>0</v>
      </c>
      <c r="I132" s="636">
        <f t="shared" si="39"/>
        <v>0</v>
      </c>
      <c r="J132" s="511"/>
      <c r="K132" s="636">
        <f t="shared" si="39"/>
        <v>0</v>
      </c>
      <c r="L132" s="636">
        <f t="shared" si="39"/>
        <v>0</v>
      </c>
      <c r="M132" s="636">
        <f t="shared" si="39"/>
        <v>0</v>
      </c>
      <c r="N132" s="636">
        <f t="shared" si="39"/>
        <v>0</v>
      </c>
      <c r="O132" s="636">
        <f t="shared" si="39"/>
        <v>0</v>
      </c>
      <c r="P132" s="636">
        <f t="shared" si="39"/>
        <v>0</v>
      </c>
      <c r="R132" s="637">
        <f>SUM(D132:Q132)</f>
        <v>0</v>
      </c>
    </row>
    <row r="133" spans="1:19" s="444" customFormat="1" ht="22.2" customHeight="1" thickTop="1" x14ac:dyDescent="0.25">
      <c r="A133" s="733" t="s">
        <v>226</v>
      </c>
      <c r="B133" s="735"/>
      <c r="D133" s="509">
        <f>+D130+D132</f>
        <v>0</v>
      </c>
      <c r="E133" s="509">
        <f t="shared" ref="E133:P133" si="40">+E130+E132</f>
        <v>0</v>
      </c>
      <c r="F133" s="509">
        <f t="shared" si="40"/>
        <v>0</v>
      </c>
      <c r="G133" s="509">
        <f t="shared" si="40"/>
        <v>0</v>
      </c>
      <c r="H133" s="509">
        <f t="shared" si="40"/>
        <v>0</v>
      </c>
      <c r="I133" s="509">
        <f t="shared" si="40"/>
        <v>0</v>
      </c>
      <c r="J133" s="511"/>
      <c r="K133" s="509">
        <f t="shared" si="40"/>
        <v>0</v>
      </c>
      <c r="L133" s="509">
        <f t="shared" si="40"/>
        <v>0</v>
      </c>
      <c r="M133" s="509">
        <f t="shared" si="40"/>
        <v>0</v>
      </c>
      <c r="N133" s="509">
        <f t="shared" si="40"/>
        <v>0</v>
      </c>
      <c r="O133" s="509">
        <f t="shared" si="40"/>
        <v>0</v>
      </c>
      <c r="P133" s="509">
        <f t="shared" si="40"/>
        <v>0</v>
      </c>
      <c r="Q133" s="512"/>
      <c r="R133" s="509">
        <f>SUM(D133:Q133)</f>
        <v>0</v>
      </c>
    </row>
    <row r="134" spans="1:19" s="444" customFormat="1" ht="20.25" customHeight="1" x14ac:dyDescent="0.25">
      <c r="F134" s="436"/>
      <c r="K134" s="436"/>
    </row>
    <row r="135" spans="1:19" s="444" customFormat="1" ht="90" customHeight="1" x14ac:dyDescent="0.25">
      <c r="A135" s="759" t="s">
        <v>227</v>
      </c>
      <c r="B135" s="760"/>
      <c r="C135" s="760"/>
      <c r="D135" s="760"/>
      <c r="E135" s="760"/>
      <c r="F135" s="760"/>
      <c r="G135" s="760"/>
      <c r="H135" s="760"/>
      <c r="I135" s="760"/>
      <c r="J135" s="760"/>
      <c r="K135" s="760"/>
      <c r="L135" s="760"/>
      <c r="M135" s="760"/>
      <c r="N135" s="760"/>
      <c r="O135" s="760"/>
      <c r="P135" s="760"/>
      <c r="Q135" s="760"/>
      <c r="R135" s="761"/>
    </row>
    <row r="136" spans="1:19" s="444" customFormat="1" x14ac:dyDescent="0.25"/>
    <row r="137" spans="1:19" s="444" customFormat="1" x14ac:dyDescent="0.25">
      <c r="A137" s="837" t="s">
        <v>192</v>
      </c>
      <c r="B137" s="838"/>
      <c r="D137" s="457"/>
      <c r="E137" s="458"/>
      <c r="F137" s="458"/>
      <c r="G137" s="458"/>
      <c r="H137" s="458"/>
      <c r="I137" s="459"/>
      <c r="K137" s="457"/>
      <c r="L137" s="458"/>
      <c r="M137" s="458"/>
      <c r="N137" s="458"/>
      <c r="O137" s="458"/>
      <c r="P137" s="459"/>
    </row>
    <row r="138" spans="1:19" s="444" customFormat="1" x14ac:dyDescent="0.25">
      <c r="A138" s="264"/>
      <c r="B138" s="264" t="s">
        <v>15</v>
      </c>
      <c r="D138" s="518" t="str">
        <f t="shared" ref="D138:I138" ca="1" si="41">IF((D41+D46+D51+D56+D61+D67+D72+D77+D82+D87+D92+D97+D102+D107+D112)-(D11+D17)=0," ","ERROR")</f>
        <v xml:space="preserve"> </v>
      </c>
      <c r="E138" s="518" t="str">
        <f t="shared" ca="1" si="41"/>
        <v xml:space="preserve"> </v>
      </c>
      <c r="F138" s="518" t="str">
        <f t="shared" ca="1" si="41"/>
        <v xml:space="preserve"> </v>
      </c>
      <c r="G138" s="518" t="str">
        <f t="shared" ca="1" si="41"/>
        <v xml:space="preserve"> </v>
      </c>
      <c r="H138" s="518" t="str">
        <f t="shared" ca="1" si="41"/>
        <v xml:space="preserve"> </v>
      </c>
      <c r="I138" s="518" t="str">
        <f t="shared" ca="1" si="41"/>
        <v xml:space="preserve"> </v>
      </c>
      <c r="J138" s="513"/>
      <c r="K138" s="518" t="str">
        <f t="shared" ref="K138:P138" ca="1" si="42">IF((K41+K46+K51+K56+K61+K67+K72+K77+K82+K87+K92+K97+K102+K107+K112)-(K11+K17)=0," ","ERROR")</f>
        <v xml:space="preserve"> </v>
      </c>
      <c r="L138" s="518" t="str">
        <f t="shared" ca="1" si="42"/>
        <v xml:space="preserve"> </v>
      </c>
      <c r="M138" s="518" t="str">
        <f t="shared" ca="1" si="42"/>
        <v xml:space="preserve"> </v>
      </c>
      <c r="N138" s="518" t="str">
        <f t="shared" ca="1" si="42"/>
        <v xml:space="preserve"> </v>
      </c>
      <c r="O138" s="518" t="str">
        <f t="shared" ca="1" si="42"/>
        <v xml:space="preserve"> </v>
      </c>
      <c r="P138" s="518" t="str">
        <f t="shared" ca="1" si="42"/>
        <v xml:space="preserve"> </v>
      </c>
    </row>
    <row r="139" spans="1:19" s="444" customFormat="1" x14ac:dyDescent="0.25">
      <c r="A139" s="264"/>
      <c r="B139" s="264" t="s">
        <v>13</v>
      </c>
      <c r="D139" s="518" t="str">
        <f t="shared" ref="D139:I139" ca="1" si="43">IF((D42+D47+D52+D57+D62+D68+D73+D78+D83+D88+D93+D98+D103+D108+D113)-(D13+D19)=0," ","ERROR")</f>
        <v xml:space="preserve"> </v>
      </c>
      <c r="E139" s="518" t="str">
        <f t="shared" ca="1" si="43"/>
        <v xml:space="preserve"> </v>
      </c>
      <c r="F139" s="518" t="str">
        <f t="shared" ca="1" si="43"/>
        <v xml:space="preserve"> </v>
      </c>
      <c r="G139" s="518" t="str">
        <f t="shared" ca="1" si="43"/>
        <v xml:space="preserve"> </v>
      </c>
      <c r="H139" s="518" t="str">
        <f t="shared" ca="1" si="43"/>
        <v xml:space="preserve"> </v>
      </c>
      <c r="I139" s="518" t="str">
        <f t="shared" ca="1" si="43"/>
        <v xml:space="preserve"> </v>
      </c>
      <c r="J139" s="513"/>
      <c r="K139" s="518" t="str">
        <f t="shared" ref="K139:P139" ca="1" si="44">IF((K42+K47+K52+K57+K62+K68+K73+K78+K83+K88+K93+K98+K103+K108+K113)-(K13+K19)=0," ","ERROR")</f>
        <v xml:space="preserve"> </v>
      </c>
      <c r="L139" s="518" t="str">
        <f t="shared" ca="1" si="44"/>
        <v xml:space="preserve"> </v>
      </c>
      <c r="M139" s="518" t="str">
        <f t="shared" ca="1" si="44"/>
        <v xml:space="preserve"> </v>
      </c>
      <c r="N139" s="518" t="str">
        <f t="shared" ca="1" si="44"/>
        <v xml:space="preserve"> </v>
      </c>
      <c r="O139" s="518" t="str">
        <f t="shared" ca="1" si="44"/>
        <v xml:space="preserve"> </v>
      </c>
      <c r="P139" s="518" t="str">
        <f t="shared" ca="1" si="44"/>
        <v xml:space="preserve"> </v>
      </c>
    </row>
    <row r="140" spans="1:19" s="444" customFormat="1" x14ac:dyDescent="0.25">
      <c r="A140" s="265"/>
      <c r="B140" s="265"/>
      <c r="C140" s="490"/>
      <c r="D140" s="513"/>
      <c r="E140" s="513"/>
      <c r="F140" s="513"/>
      <c r="G140" s="513"/>
      <c r="H140" s="513"/>
      <c r="I140" s="513"/>
      <c r="J140" s="513"/>
      <c r="K140" s="513"/>
      <c r="L140" s="513"/>
      <c r="M140" s="513"/>
      <c r="N140" s="513"/>
      <c r="O140" s="513"/>
      <c r="P140" s="513"/>
      <c r="Q140" s="490"/>
    </row>
    <row r="141" spans="1:19" s="444" customFormat="1" x14ac:dyDescent="0.25">
      <c r="A141" s="807" t="s">
        <v>187</v>
      </c>
      <c r="B141" s="808"/>
      <c r="D141" s="517">
        <f>+D42+D47+D52+D57+D62+D68+D73+D78+D83+D88+D93+D98+D103+D108+D113</f>
        <v>0</v>
      </c>
      <c r="E141" s="517">
        <f t="shared" ref="E141:P141" si="45">+E42+E47+E52+E57+E62+E68+E73+E78+E83+E88+E93+E98+E103+E108+E113</f>
        <v>0</v>
      </c>
      <c r="F141" s="517">
        <f t="shared" si="45"/>
        <v>0</v>
      </c>
      <c r="G141" s="517">
        <f t="shared" si="45"/>
        <v>0</v>
      </c>
      <c r="H141" s="517">
        <f t="shared" si="45"/>
        <v>0</v>
      </c>
      <c r="I141" s="517">
        <f>+I42+I47+I52+I57+I62+I68+I73+I78+I83+I88+I93+I98+I103+I108+I113</f>
        <v>0</v>
      </c>
      <c r="J141" s="515" t="s">
        <v>182</v>
      </c>
      <c r="K141" s="517">
        <f t="shared" si="45"/>
        <v>0</v>
      </c>
      <c r="L141" s="517">
        <f t="shared" si="45"/>
        <v>0</v>
      </c>
      <c r="M141" s="517">
        <f t="shared" si="45"/>
        <v>0</v>
      </c>
      <c r="N141" s="517">
        <f t="shared" si="45"/>
        <v>0</v>
      </c>
      <c r="O141" s="517">
        <f t="shared" si="45"/>
        <v>0</v>
      </c>
      <c r="P141" s="517">
        <f t="shared" si="45"/>
        <v>0</v>
      </c>
      <c r="Q141" s="516" t="s">
        <v>183</v>
      </c>
      <c r="R141" s="517">
        <f>SUM(D141:P141)</f>
        <v>0</v>
      </c>
    </row>
    <row r="142" spans="1:19" s="444" customFormat="1" x14ac:dyDescent="0.25">
      <c r="D142" s="514"/>
      <c r="E142" s="490"/>
      <c r="F142" s="490"/>
      <c r="G142" s="490"/>
      <c r="H142" s="490"/>
      <c r="I142" s="490"/>
      <c r="J142" s="490"/>
      <c r="K142" s="490"/>
      <c r="L142" s="490"/>
      <c r="M142" s="490"/>
      <c r="N142" s="490"/>
      <c r="O142" s="490"/>
    </row>
    <row r="143" spans="1:19" s="444" customFormat="1" ht="13.8" hidden="1" thickBot="1" x14ac:dyDescent="0.3">
      <c r="D143" s="514"/>
      <c r="E143" s="490"/>
      <c r="F143" s="490"/>
      <c r="G143" s="490"/>
      <c r="H143" s="490"/>
      <c r="I143" s="490"/>
      <c r="J143" s="490"/>
      <c r="K143" s="490"/>
      <c r="L143" s="490"/>
      <c r="M143" s="490"/>
      <c r="N143" s="490"/>
      <c r="O143" s="490"/>
    </row>
    <row r="144" spans="1:19" s="444" customFormat="1" ht="13.8" hidden="1" thickTop="1" x14ac:dyDescent="0.25">
      <c r="B144" s="454" t="s">
        <v>24</v>
      </c>
    </row>
    <row r="145" spans="2:3" s="444" customFormat="1" hidden="1" x14ac:dyDescent="0.25">
      <c r="B145" s="444" t="s">
        <v>70</v>
      </c>
    </row>
    <row r="146" spans="2:3" s="444" customFormat="1" hidden="1" x14ac:dyDescent="0.25">
      <c r="B146" s="448" t="s">
        <v>26</v>
      </c>
    </row>
    <row r="147" spans="2:3" s="444" customFormat="1" hidden="1" x14ac:dyDescent="0.25">
      <c r="B147" s="448" t="s">
        <v>25</v>
      </c>
    </row>
    <row r="148" spans="2:3" s="444" customFormat="1" ht="13.8" hidden="1" thickBot="1" x14ac:dyDescent="0.3">
      <c r="B148" s="455" t="s">
        <v>27</v>
      </c>
    </row>
    <row r="149" spans="2:3" s="444" customFormat="1" ht="13.8" hidden="1" thickTop="1" x14ac:dyDescent="0.25">
      <c r="C149" s="490"/>
    </row>
    <row r="150" spans="2:3" s="444" customFormat="1" x14ac:dyDescent="0.25"/>
    <row r="151" spans="2:3" s="444" customFormat="1" x14ac:dyDescent="0.25"/>
    <row r="152" spans="2:3" s="444" customFormat="1" x14ac:dyDescent="0.25"/>
    <row r="153" spans="2:3" s="444" customFormat="1" x14ac:dyDescent="0.25"/>
    <row r="154" spans="2:3" s="444" customFormat="1" x14ac:dyDescent="0.25"/>
    <row r="155" spans="2:3" s="444" customFormat="1" x14ac:dyDescent="0.25"/>
    <row r="156" spans="2:3" s="444" customFormat="1" x14ac:dyDescent="0.25"/>
    <row r="157" spans="2:3" s="444" customFormat="1" x14ac:dyDescent="0.25"/>
    <row r="158" spans="2:3" s="444" customFormat="1" x14ac:dyDescent="0.25"/>
    <row r="159" spans="2:3" s="444" customFormat="1" x14ac:dyDescent="0.25"/>
    <row r="160" spans="2:3" s="444" customFormat="1" x14ac:dyDescent="0.25"/>
    <row r="161" spans="3:18" s="444" customFormat="1" x14ac:dyDescent="0.25"/>
    <row r="162" spans="3:18" s="444" customFormat="1" x14ac:dyDescent="0.25"/>
    <row r="163" spans="3:18" s="444" customFormat="1" x14ac:dyDescent="0.25"/>
    <row r="164" spans="3:18" s="444" customFormat="1" x14ac:dyDescent="0.25"/>
    <row r="165" spans="3:18" s="444" customFormat="1" x14ac:dyDescent="0.25"/>
    <row r="166" spans="3:18" s="444" customFormat="1" x14ac:dyDescent="0.25"/>
    <row r="167" spans="3:18" s="444" customFormat="1" x14ac:dyDescent="0.25"/>
    <row r="168" spans="3:18" s="444" customFormat="1" x14ac:dyDescent="0.25"/>
    <row r="169" spans="3:18" s="444" customFormat="1" x14ac:dyDescent="0.25"/>
    <row r="170" spans="3:18" s="444" customFormat="1" x14ac:dyDescent="0.25"/>
    <row r="171" spans="3:18" s="444" customFormat="1" x14ac:dyDescent="0.25"/>
    <row r="172" spans="3:18" x14ac:dyDescent="0.25">
      <c r="C172" s="444"/>
      <c r="D172" s="444"/>
      <c r="E172" s="444"/>
      <c r="F172" s="444"/>
      <c r="G172" s="444"/>
      <c r="H172" s="444"/>
      <c r="I172" s="444"/>
      <c r="J172" s="444"/>
      <c r="K172" s="444"/>
      <c r="L172" s="444"/>
      <c r="M172" s="444"/>
      <c r="N172" s="444"/>
      <c r="O172" s="444"/>
      <c r="P172" s="444"/>
      <c r="Q172" s="444"/>
      <c r="R172" s="444"/>
    </row>
  </sheetData>
  <sheetProtection algorithmName="SHA-512" hashValue="vjLuIwD3JeCtElhZu0RXBd1INh6ZcYxjeqT8rqhy+raodqZOq+7DtneB/TcREMvzBc2Q1NUKMxk4KyXTiB2oJw==" saltValue="Q7K5xX8IkKlSLX+R7e3zXA==" spinCount="100000" sheet="1" objects="1" scenarios="1" formatColumns="0" formatRows="0" insertRows="0"/>
  <mergeCells count="91">
    <mergeCell ref="A141:B141"/>
    <mergeCell ref="A121:B121"/>
    <mergeCell ref="D121:I121"/>
    <mergeCell ref="K121:P121"/>
    <mergeCell ref="A133:B133"/>
    <mergeCell ref="A135:R135"/>
    <mergeCell ref="A126:B126"/>
    <mergeCell ref="A127:B127"/>
    <mergeCell ref="A128:B128"/>
    <mergeCell ref="A129:B129"/>
    <mergeCell ref="A137:B137"/>
    <mergeCell ref="A94:B94"/>
    <mergeCell ref="A99:B99"/>
    <mergeCell ref="A104:B104"/>
    <mergeCell ref="A109:B109"/>
    <mergeCell ref="A116:R116"/>
    <mergeCell ref="D110:H110"/>
    <mergeCell ref="K110:M110"/>
    <mergeCell ref="D100:H100"/>
    <mergeCell ref="K100:M100"/>
    <mergeCell ref="D105:H105"/>
    <mergeCell ref="K105:M105"/>
    <mergeCell ref="D95:H95"/>
    <mergeCell ref="K95:M95"/>
    <mergeCell ref="A69:B69"/>
    <mergeCell ref="A74:B74"/>
    <mergeCell ref="A79:B79"/>
    <mergeCell ref="A84:B84"/>
    <mergeCell ref="A89:B89"/>
    <mergeCell ref="A58:B58"/>
    <mergeCell ref="A53:B53"/>
    <mergeCell ref="A48:B48"/>
    <mergeCell ref="A43:B43"/>
    <mergeCell ref="A64:B64"/>
    <mergeCell ref="A20:B20"/>
    <mergeCell ref="A24:B24"/>
    <mergeCell ref="A26:B26"/>
    <mergeCell ref="A29:R29"/>
    <mergeCell ref="A30:R30"/>
    <mergeCell ref="A9:B9"/>
    <mergeCell ref="A10:B10"/>
    <mergeCell ref="A16:B16"/>
    <mergeCell ref="A7:B7"/>
    <mergeCell ref="D7:I7"/>
    <mergeCell ref="A1:R1"/>
    <mergeCell ref="D3:E3"/>
    <mergeCell ref="N3:P3"/>
    <mergeCell ref="K7:P7"/>
    <mergeCell ref="A8:B8"/>
    <mergeCell ref="N4:P4"/>
    <mergeCell ref="D5:E5"/>
    <mergeCell ref="F5:I5"/>
    <mergeCell ref="N5:P5"/>
    <mergeCell ref="F3:I3"/>
    <mergeCell ref="K3:M3"/>
    <mergeCell ref="K4:M4"/>
    <mergeCell ref="K5:M5"/>
    <mergeCell ref="D4:E4"/>
    <mergeCell ref="F4:I4"/>
    <mergeCell ref="A119:R119"/>
    <mergeCell ref="A122:B122"/>
    <mergeCell ref="A123:B123"/>
    <mergeCell ref="A124:B124"/>
    <mergeCell ref="A125:B125"/>
    <mergeCell ref="D90:H90"/>
    <mergeCell ref="K90:M90"/>
    <mergeCell ref="D59:H59"/>
    <mergeCell ref="K59:M59"/>
    <mergeCell ref="D65:H65"/>
    <mergeCell ref="K85:M85"/>
    <mergeCell ref="D39:H39"/>
    <mergeCell ref="K39:M39"/>
    <mergeCell ref="K80:M80"/>
    <mergeCell ref="D85:H85"/>
    <mergeCell ref="K75:M75"/>
    <mergeCell ref="D80:H80"/>
    <mergeCell ref="D54:H54"/>
    <mergeCell ref="K44:M44"/>
    <mergeCell ref="D49:H49"/>
    <mergeCell ref="D75:H75"/>
    <mergeCell ref="D44:H44"/>
    <mergeCell ref="K65:M65"/>
    <mergeCell ref="K54:M54"/>
    <mergeCell ref="D70:H70"/>
    <mergeCell ref="K49:M49"/>
    <mergeCell ref="K70:M70"/>
    <mergeCell ref="A31:R31"/>
    <mergeCell ref="A32:R32"/>
    <mergeCell ref="A35:R35"/>
    <mergeCell ref="A37:B37"/>
    <mergeCell ref="A38:B38"/>
  </mergeCells>
  <dataValidations count="1">
    <dataValidation type="list" allowBlank="1" showInputMessage="1" showErrorMessage="1" sqref="K39 K85 K80 K75 K70 K65 K59 K54 K49 K44 K110 K105 K100 K95 K90" xr:uid="{00000000-0002-0000-0600-000000000000}">
      <formula1>$B$145:$B$148</formula1>
    </dataValidation>
  </dataValidations>
  <pageMargins left="0.45" right="0.45" top="0.5" bottom="0.5" header="0.3" footer="0.3"/>
  <pageSetup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132"/>
  <sheetViews>
    <sheetView zoomScale="80" zoomScaleNormal="80" workbookViewId="0">
      <pane ySplit="8" topLeftCell="A9" activePane="bottomLeft" state="frozen"/>
      <selection pane="bottomLeft" activeCell="F3" sqref="F3:I3"/>
    </sheetView>
  </sheetViews>
  <sheetFormatPr defaultColWidth="9.109375" defaultRowHeight="13.2" x14ac:dyDescent="0.25"/>
  <cols>
    <col min="1" max="1" width="16.6640625" style="7" customWidth="1"/>
    <col min="2" max="2" width="31.5546875" style="7" customWidth="1"/>
    <col min="3" max="3" width="4.88671875" style="7" customWidth="1"/>
    <col min="4" max="4" width="13.6640625" style="7" customWidth="1"/>
    <col min="5" max="5" width="15.109375" style="7" customWidth="1"/>
    <col min="6" max="6" width="14.88671875" style="7" customWidth="1"/>
    <col min="7" max="7" width="13.6640625" style="7" customWidth="1"/>
    <col min="8" max="8" width="14.44140625" style="7" customWidth="1"/>
    <col min="9" max="9" width="12.33203125" style="7" customWidth="1"/>
    <col min="10" max="10" width="7.33203125" style="7" bestFit="1" customWidth="1"/>
    <col min="11" max="11" width="11.6640625" style="7" bestFit="1" customWidth="1"/>
    <col min="12" max="12" width="10.44140625" style="7" customWidth="1"/>
    <col min="13" max="13" width="11.6640625" style="7" customWidth="1"/>
    <col min="14" max="14" width="11.109375" style="7" customWidth="1"/>
    <col min="15" max="15" width="12.6640625" style="7" customWidth="1"/>
    <col min="16" max="16" width="15.6640625" style="7" customWidth="1"/>
    <col min="17" max="17" width="6.5546875" style="7" customWidth="1"/>
    <col min="18" max="18" width="16.6640625" style="7" customWidth="1"/>
    <col min="19" max="16384" width="9.109375" style="7"/>
  </cols>
  <sheetData>
    <row r="1" spans="1:18" ht="43.2" customHeight="1" thickBot="1" x14ac:dyDescent="0.3">
      <c r="A1" s="855" t="s">
        <v>318</v>
      </c>
      <c r="B1" s="776"/>
      <c r="C1" s="776"/>
      <c r="D1" s="776"/>
      <c r="E1" s="776"/>
      <c r="F1" s="776"/>
      <c r="G1" s="776"/>
      <c r="H1" s="776"/>
      <c r="I1" s="776"/>
      <c r="J1" s="776"/>
      <c r="K1" s="776"/>
      <c r="L1" s="776"/>
      <c r="M1" s="776"/>
      <c r="N1" s="776"/>
      <c r="O1" s="776"/>
      <c r="P1" s="776"/>
      <c r="Q1" s="776"/>
      <c r="R1" s="777"/>
    </row>
    <row r="3" spans="1:18" s="4" customFormat="1"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s="4" customFormat="1"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s="4" customFormat="1"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6" spans="1:18" s="386" customFormat="1" x14ac:dyDescent="0.25">
      <c r="A6" s="385"/>
      <c r="B6" s="385"/>
      <c r="C6" s="385"/>
      <c r="D6" s="385"/>
      <c r="E6" s="385"/>
      <c r="F6" s="385"/>
      <c r="G6" s="385"/>
      <c r="H6" s="385"/>
      <c r="I6" s="385"/>
      <c r="J6" s="385"/>
      <c r="K6" s="385"/>
      <c r="L6" s="385"/>
      <c r="M6" s="385"/>
      <c r="N6" s="385"/>
      <c r="O6" s="385"/>
      <c r="P6" s="385"/>
      <c r="Q6" s="385"/>
      <c r="R6" s="385"/>
    </row>
    <row r="7" spans="1:18" s="444" customFormat="1" ht="13.8" x14ac:dyDescent="0.25">
      <c r="A7" s="770" t="s">
        <v>148</v>
      </c>
      <c r="B7" s="772"/>
      <c r="C7" s="443"/>
      <c r="D7" s="770" t="str">
        <f>'Task Summary'!F7</f>
        <v>Annual (FFY) Invoice Period No. 1:</v>
      </c>
      <c r="E7" s="771"/>
      <c r="F7" s="771"/>
      <c r="G7" s="771"/>
      <c r="H7" s="771"/>
      <c r="I7" s="772"/>
      <c r="J7" s="443"/>
      <c r="K7" s="770" t="str">
        <f>'Task Summary'!M7</f>
        <v>Annual (FFY) Invoice Period No. 2:</v>
      </c>
      <c r="L7" s="771"/>
      <c r="M7" s="771"/>
      <c r="N7" s="771"/>
      <c r="O7" s="771"/>
      <c r="P7" s="772"/>
      <c r="Q7" s="443"/>
      <c r="R7" s="150" t="str">
        <f>'Task Summary'!T7</f>
        <v>Task Totals:</v>
      </c>
    </row>
    <row r="8" spans="1:18" s="444" customFormat="1" x14ac:dyDescent="0.25">
      <c r="A8" s="773"/>
      <c r="B8" s="774"/>
      <c r="C8" s="445"/>
      <c r="D8" s="307" t="e">
        <f>+'Task Summary'!F8</f>
        <v>#VALUE!</v>
      </c>
      <c r="E8" s="307" t="e">
        <f>'Task Summary'!G8</f>
        <v>#VALUE!</v>
      </c>
      <c r="F8" s="307" t="e">
        <f>'Task Summary'!H8</f>
        <v>#VALUE!</v>
      </c>
      <c r="G8" s="307" t="e">
        <f>'Task Summary'!I8</f>
        <v>#VALUE!</v>
      </c>
      <c r="H8" s="307" t="e">
        <f>'Task Summary'!J8</f>
        <v>#VALUE!</v>
      </c>
      <c r="I8" s="307" t="e">
        <f>'Task Summary'!K8</f>
        <v>#VALUE!</v>
      </c>
      <c r="J8" s="443"/>
      <c r="K8" s="307" t="e">
        <f>'Task Summary'!M8</f>
        <v>#VALUE!</v>
      </c>
      <c r="L8" s="307" t="e">
        <f>'Task Summary'!N8</f>
        <v>#VALUE!</v>
      </c>
      <c r="M8" s="307" t="e">
        <f>'Task Summary'!O8</f>
        <v>#VALUE!</v>
      </c>
      <c r="N8" s="307" t="e">
        <f>'Task Summary'!P8</f>
        <v>#VALUE!</v>
      </c>
      <c r="O8" s="307" t="e">
        <f>'Task Summary'!Q8</f>
        <v>#VALUE!</v>
      </c>
      <c r="P8" s="307" t="e">
        <f>'Task Summary'!R8</f>
        <v>#VALUE!</v>
      </c>
      <c r="Q8" s="446"/>
      <c r="R8" s="146" t="str">
        <f>'Task Summary'!T8</f>
        <v>Year-To-Date</v>
      </c>
    </row>
    <row r="9" spans="1:18" s="444" customFormat="1" ht="19.95" customHeight="1" x14ac:dyDescent="0.25">
      <c r="A9" s="830" t="s">
        <v>263</v>
      </c>
      <c r="B9" s="831"/>
      <c r="D9" s="463"/>
      <c r="E9" s="464"/>
      <c r="F9" s="464"/>
      <c r="G9" s="464"/>
      <c r="H9" s="464"/>
      <c r="I9" s="465"/>
      <c r="K9" s="463"/>
      <c r="L9" s="464"/>
      <c r="M9" s="464"/>
      <c r="N9" s="464"/>
      <c r="O9" s="464"/>
      <c r="P9" s="465"/>
      <c r="Q9" s="447"/>
      <c r="R9" s="460"/>
    </row>
    <row r="10" spans="1:18" s="535" customFormat="1" ht="45" customHeight="1" x14ac:dyDescent="0.25">
      <c r="A10" s="816" t="s">
        <v>169</v>
      </c>
      <c r="B10" s="817"/>
      <c r="C10" s="520"/>
      <c r="D10" s="530"/>
      <c r="E10" s="531"/>
      <c r="F10" s="531"/>
      <c r="G10" s="531"/>
      <c r="H10" s="531"/>
      <c r="I10" s="532"/>
      <c r="J10" s="520"/>
      <c r="K10" s="533"/>
      <c r="L10" s="531"/>
      <c r="M10" s="531"/>
      <c r="N10" s="531"/>
      <c r="O10" s="531"/>
      <c r="P10" s="532"/>
      <c r="Q10" s="520"/>
      <c r="R10" s="534"/>
    </row>
    <row r="11" spans="1:18" s="535" customFormat="1" x14ac:dyDescent="0.25">
      <c r="A11" s="536"/>
      <c r="B11" s="536" t="s">
        <v>7</v>
      </c>
      <c r="C11" s="520"/>
      <c r="D11" s="537">
        <f t="shared" ref="D11:I11" ca="1" si="0">IF(SUMPRODUCT(--($K$39:$K$88="&lt;=== choose from drop-down list"),OFFSET(D$39:D$88,3,0))&gt;0,"#VALUE!",SUMPRODUCT(--($K$39:$K$88="employee of Anchor"),OFFSET(D$39:D$88,2,0)))</f>
        <v>0</v>
      </c>
      <c r="E11" s="537">
        <f t="shared" ca="1" si="0"/>
        <v>0</v>
      </c>
      <c r="F11" s="537">
        <f t="shared" ca="1" si="0"/>
        <v>0</v>
      </c>
      <c r="G11" s="537">
        <f t="shared" ca="1" si="0"/>
        <v>0</v>
      </c>
      <c r="H11" s="537">
        <f t="shared" ca="1" si="0"/>
        <v>0</v>
      </c>
      <c r="I11" s="537">
        <f t="shared" ca="1" si="0"/>
        <v>0</v>
      </c>
      <c r="J11" s="538"/>
      <c r="K11" s="537">
        <f t="shared" ref="K11:P11" ca="1" si="1">IF(SUMPRODUCT(--($K$39:$K$88="&lt;=== choose from drop-down list"),OFFSET(K$39:K$88,3,0))&gt;0,"#VALUE!",SUMPRODUCT(--($K$39:$K$88="employee of Anchor"),OFFSET(K$39:K$88,2,0)))</f>
        <v>0</v>
      </c>
      <c r="L11" s="537">
        <f t="shared" ca="1" si="1"/>
        <v>0</v>
      </c>
      <c r="M11" s="537">
        <f t="shared" ca="1" si="1"/>
        <v>0</v>
      </c>
      <c r="N11" s="537">
        <f t="shared" ca="1" si="1"/>
        <v>0</v>
      </c>
      <c r="O11" s="537">
        <f t="shared" ca="1" si="1"/>
        <v>0</v>
      </c>
      <c r="P11" s="537">
        <f t="shared" ca="1" si="1"/>
        <v>0</v>
      </c>
      <c r="Q11" s="520"/>
      <c r="R11" s="521">
        <f ca="1">SUM(D11:Q11)</f>
        <v>0</v>
      </c>
    </row>
    <row r="12" spans="1:18" s="535" customFormat="1" x14ac:dyDescent="0.25">
      <c r="A12" s="536"/>
      <c r="B12" s="536" t="s">
        <v>8</v>
      </c>
      <c r="C12" s="520"/>
      <c r="D12" s="522" t="e">
        <f ca="1">+D13/D11</f>
        <v>#DIV/0!</v>
      </c>
      <c r="E12" s="522" t="e">
        <f t="shared" ref="E12:P12" ca="1" si="2">+E13/E11</f>
        <v>#DIV/0!</v>
      </c>
      <c r="F12" s="522" t="e">
        <f t="shared" ca="1" si="2"/>
        <v>#DIV/0!</v>
      </c>
      <c r="G12" s="522" t="e">
        <f t="shared" ca="1" si="2"/>
        <v>#DIV/0!</v>
      </c>
      <c r="H12" s="522" t="e">
        <f t="shared" ca="1" si="2"/>
        <v>#DIV/0!</v>
      </c>
      <c r="I12" s="522" t="e">
        <f t="shared" ca="1" si="2"/>
        <v>#DIV/0!</v>
      </c>
      <c r="J12" s="539"/>
      <c r="K12" s="522" t="e">
        <f t="shared" ca="1" si="2"/>
        <v>#DIV/0!</v>
      </c>
      <c r="L12" s="522" t="e">
        <f t="shared" ca="1" si="2"/>
        <v>#DIV/0!</v>
      </c>
      <c r="M12" s="522" t="e">
        <f t="shared" ca="1" si="2"/>
        <v>#DIV/0!</v>
      </c>
      <c r="N12" s="522" t="e">
        <f t="shared" ca="1" si="2"/>
        <v>#DIV/0!</v>
      </c>
      <c r="O12" s="522" t="e">
        <f t="shared" ca="1" si="2"/>
        <v>#DIV/0!</v>
      </c>
      <c r="P12" s="522" t="e">
        <f t="shared" ca="1" si="2"/>
        <v>#DIV/0!</v>
      </c>
      <c r="Q12" s="520"/>
      <c r="R12" s="522" t="e">
        <f ca="1">+R13/R11</f>
        <v>#DIV/0!</v>
      </c>
    </row>
    <row r="13" spans="1:18" s="535" customFormat="1" ht="15.6" x14ac:dyDescent="0.25">
      <c r="A13" s="536"/>
      <c r="B13" s="536" t="s">
        <v>21</v>
      </c>
      <c r="C13" s="520"/>
      <c r="D13" s="522">
        <f t="shared" ref="D13:I13" ca="1" si="3">IF(SUMPRODUCT(--($K$39:$K$88="&lt;=== choose from drop-down list"),OFFSET(D$39:D$88,3,0))&gt;0,"#VALUE!",SUMPRODUCT(--($K$39:$K$88="employee of Anchor"),OFFSET(D$39:D$88,3,0)))</f>
        <v>0</v>
      </c>
      <c r="E13" s="522">
        <f t="shared" ca="1" si="3"/>
        <v>0</v>
      </c>
      <c r="F13" s="522">
        <f t="shared" ca="1" si="3"/>
        <v>0</v>
      </c>
      <c r="G13" s="522">
        <f t="shared" ca="1" si="3"/>
        <v>0</v>
      </c>
      <c r="H13" s="522">
        <f t="shared" ca="1" si="3"/>
        <v>0</v>
      </c>
      <c r="I13" s="522">
        <f t="shared" ca="1" si="3"/>
        <v>0</v>
      </c>
      <c r="J13" s="539"/>
      <c r="K13" s="522">
        <f t="shared" ref="K13:P13" ca="1" si="4">IF(SUMPRODUCT(--($K$39:$K$88="&lt;=== choose from drop-down list"),OFFSET(K$39:K$88,3,0))&gt;0,"#VALUE!",SUMPRODUCT(--($K$39:$K$88="employee of Anchor"),OFFSET(K$39:K$88,3,0)))</f>
        <v>0</v>
      </c>
      <c r="L13" s="522">
        <f t="shared" ca="1" si="4"/>
        <v>0</v>
      </c>
      <c r="M13" s="522">
        <f t="shared" ca="1" si="4"/>
        <v>0</v>
      </c>
      <c r="N13" s="522">
        <f t="shared" ca="1" si="4"/>
        <v>0</v>
      </c>
      <c r="O13" s="522">
        <f t="shared" ca="1" si="4"/>
        <v>0</v>
      </c>
      <c r="P13" s="522">
        <f t="shared" ca="1" si="4"/>
        <v>0</v>
      </c>
      <c r="Q13" s="520"/>
      <c r="R13" s="522">
        <f ca="1">SUM(D13:Q13)</f>
        <v>0</v>
      </c>
    </row>
    <row r="14" spans="1:18" s="535" customFormat="1" ht="15.6" x14ac:dyDescent="0.25">
      <c r="A14" s="536"/>
      <c r="B14" s="536" t="s">
        <v>28</v>
      </c>
      <c r="C14" s="520"/>
      <c r="D14" s="135"/>
      <c r="E14" s="135"/>
      <c r="F14" s="135"/>
      <c r="G14" s="135"/>
      <c r="H14" s="135"/>
      <c r="I14" s="135"/>
      <c r="J14" s="280"/>
      <c r="K14" s="135"/>
      <c r="L14" s="135"/>
      <c r="M14" s="135"/>
      <c r="N14" s="135"/>
      <c r="O14" s="135"/>
      <c r="P14" s="135"/>
      <c r="Q14" s="520"/>
      <c r="R14" s="523" t="e">
        <f ca="1">+R21/R13-1</f>
        <v>#DIV/0!</v>
      </c>
    </row>
    <row r="15" spans="1:18" s="541" customFormat="1" x14ac:dyDescent="0.25">
      <c r="A15" s="536"/>
      <c r="B15" s="536" t="s">
        <v>134</v>
      </c>
      <c r="C15" s="540"/>
      <c r="D15" s="526">
        <f t="shared" ref="D15:P15" ca="1" si="5">+D13*(1+D14)</f>
        <v>0</v>
      </c>
      <c r="E15" s="526">
        <f t="shared" ca="1" si="5"/>
        <v>0</v>
      </c>
      <c r="F15" s="526">
        <f t="shared" ca="1" si="5"/>
        <v>0</v>
      </c>
      <c r="G15" s="526">
        <f t="shared" ca="1" si="5"/>
        <v>0</v>
      </c>
      <c r="H15" s="526">
        <f t="shared" ca="1" si="5"/>
        <v>0</v>
      </c>
      <c r="I15" s="526">
        <f t="shared" ca="1" si="5"/>
        <v>0</v>
      </c>
      <c r="J15" s="539"/>
      <c r="K15" s="526">
        <f t="shared" ca="1" si="5"/>
        <v>0</v>
      </c>
      <c r="L15" s="526">
        <f t="shared" ca="1" si="5"/>
        <v>0</v>
      </c>
      <c r="M15" s="526">
        <f t="shared" ca="1" si="5"/>
        <v>0</v>
      </c>
      <c r="N15" s="526">
        <f t="shared" ca="1" si="5"/>
        <v>0</v>
      </c>
      <c r="O15" s="526">
        <f t="shared" ca="1" si="5"/>
        <v>0</v>
      </c>
      <c r="P15" s="526">
        <f t="shared" ca="1" si="5"/>
        <v>0</v>
      </c>
      <c r="Q15" s="540"/>
      <c r="R15" s="522">
        <f ca="1">SUM(D15:Q15)</f>
        <v>0</v>
      </c>
    </row>
    <row r="16" spans="1:18" s="541" customFormat="1" ht="45" customHeight="1" x14ac:dyDescent="0.25">
      <c r="A16" s="818" t="s">
        <v>170</v>
      </c>
      <c r="B16" s="817"/>
      <c r="C16" s="540"/>
      <c r="D16" s="181"/>
      <c r="E16" s="182"/>
      <c r="F16" s="182"/>
      <c r="G16" s="182"/>
      <c r="H16" s="182"/>
      <c r="I16" s="183"/>
      <c r="J16" s="280"/>
      <c r="K16" s="181"/>
      <c r="L16" s="182"/>
      <c r="M16" s="182"/>
      <c r="N16" s="182"/>
      <c r="O16" s="182"/>
      <c r="P16" s="183"/>
      <c r="Q16" s="540"/>
      <c r="R16" s="524"/>
    </row>
    <row r="17" spans="1:18" s="541" customFormat="1" x14ac:dyDescent="0.25">
      <c r="A17" s="184"/>
      <c r="B17" s="536" t="s">
        <v>7</v>
      </c>
      <c r="C17" s="540"/>
      <c r="D17" s="542">
        <f t="shared" ref="D17:I17" ca="1" si="6">IF(SUMPRODUCT(--($K$39:$K$88="&lt;=== choose from drop-down list"),OFFSET(D$39:D$88,3,0))&gt;0,"#VALUE!",SUMPRODUCT(--($K$39:$K$88="individual independent contractor"),OFFSET(D$39:D$88,2,0))+SUMPRODUCT(--($K$39:$K$88="furnished by subcontractor firm"),OFFSET(D$39:D$88,2,0)))</f>
        <v>0</v>
      </c>
      <c r="E17" s="542">
        <f t="shared" ca="1" si="6"/>
        <v>0</v>
      </c>
      <c r="F17" s="542">
        <f t="shared" ca="1" si="6"/>
        <v>0</v>
      </c>
      <c r="G17" s="542">
        <f t="shared" ca="1" si="6"/>
        <v>0</v>
      </c>
      <c r="H17" s="542">
        <f t="shared" ca="1" si="6"/>
        <v>0</v>
      </c>
      <c r="I17" s="542">
        <f t="shared" ca="1" si="6"/>
        <v>0</v>
      </c>
      <c r="J17" s="543"/>
      <c r="K17" s="542">
        <f t="shared" ref="K17:P17" ca="1" si="7">IF(SUMPRODUCT(--($K$39:$K$88="&lt;=== choose from drop-down list"),OFFSET(K$39:K$88,3,0))&gt;0,"#VALUE!",SUMPRODUCT(--($K$39:$K$88="individual independent contractor"),OFFSET(K$39:K$88,2,0))+SUMPRODUCT(--($K$39:$K$88="furnished by subcontractor firm"),OFFSET(K$39:K$88,2,0)))</f>
        <v>0</v>
      </c>
      <c r="L17" s="542">
        <f t="shared" ca="1" si="7"/>
        <v>0</v>
      </c>
      <c r="M17" s="542">
        <f t="shared" ca="1" si="7"/>
        <v>0</v>
      </c>
      <c r="N17" s="542">
        <f t="shared" ca="1" si="7"/>
        <v>0</v>
      </c>
      <c r="O17" s="542">
        <f t="shared" ca="1" si="7"/>
        <v>0</v>
      </c>
      <c r="P17" s="542">
        <f t="shared" ca="1" si="7"/>
        <v>0</v>
      </c>
      <c r="Q17" s="540"/>
      <c r="R17" s="521">
        <f ca="1">SUM(D17:Q17)</f>
        <v>0</v>
      </c>
    </row>
    <row r="18" spans="1:18" s="541" customFormat="1" x14ac:dyDescent="0.25">
      <c r="A18" s="184"/>
      <c r="B18" s="536" t="s">
        <v>8</v>
      </c>
      <c r="C18" s="540"/>
      <c r="D18" s="522" t="e">
        <f t="shared" ref="D18:P18" ca="1" si="8">+D19/D17</f>
        <v>#DIV/0!</v>
      </c>
      <c r="E18" s="522" t="e">
        <f t="shared" ca="1" si="8"/>
        <v>#DIV/0!</v>
      </c>
      <c r="F18" s="522" t="e">
        <f t="shared" ca="1" si="8"/>
        <v>#DIV/0!</v>
      </c>
      <c r="G18" s="522" t="e">
        <f t="shared" ca="1" si="8"/>
        <v>#DIV/0!</v>
      </c>
      <c r="H18" s="522" t="e">
        <f t="shared" ca="1" si="8"/>
        <v>#DIV/0!</v>
      </c>
      <c r="I18" s="522" t="e">
        <f t="shared" ca="1" si="8"/>
        <v>#DIV/0!</v>
      </c>
      <c r="J18" s="539"/>
      <c r="K18" s="522" t="e">
        <f t="shared" ca="1" si="8"/>
        <v>#DIV/0!</v>
      </c>
      <c r="L18" s="522" t="e">
        <f t="shared" ca="1" si="8"/>
        <v>#DIV/0!</v>
      </c>
      <c r="M18" s="522" t="e">
        <f t="shared" ca="1" si="8"/>
        <v>#DIV/0!</v>
      </c>
      <c r="N18" s="522" t="e">
        <f t="shared" ca="1" si="8"/>
        <v>#DIV/0!</v>
      </c>
      <c r="O18" s="522" t="e">
        <f t="shared" ca="1" si="8"/>
        <v>#DIV/0!</v>
      </c>
      <c r="P18" s="522" t="e">
        <f t="shared" ca="1" si="8"/>
        <v>#DIV/0!</v>
      </c>
      <c r="Q18" s="540"/>
      <c r="R18" s="522" t="e">
        <f t="shared" ref="R18" ca="1" si="9">+R19/R17</f>
        <v>#DIV/0!</v>
      </c>
    </row>
    <row r="19" spans="1:18" s="541" customFormat="1" ht="15.6" x14ac:dyDescent="0.25">
      <c r="A19" s="536"/>
      <c r="B19" s="536" t="s">
        <v>21</v>
      </c>
      <c r="C19" s="540"/>
      <c r="D19" s="522">
        <f t="shared" ref="D19:I19" ca="1" si="10">IF(SUMPRODUCT(--($K$39:$K$88="&lt;=== choose from drop-down list"),OFFSET(D$39:D$88,3,0))&gt;0,"#VALUE!",SUMPRODUCT(--($K$39:$K$88="individual independent contractor"),OFFSET(D$39:D$88,3,0))+SUMPRODUCT(--($K$39:$K$88="furnished by subcontractor firm"),OFFSET(D$39:D$88,3,0)))</f>
        <v>0</v>
      </c>
      <c r="E19" s="522">
        <f t="shared" ca="1" si="10"/>
        <v>0</v>
      </c>
      <c r="F19" s="522">
        <f t="shared" ca="1" si="10"/>
        <v>0</v>
      </c>
      <c r="G19" s="522">
        <f t="shared" ca="1" si="10"/>
        <v>0</v>
      </c>
      <c r="H19" s="522">
        <f t="shared" ca="1" si="10"/>
        <v>0</v>
      </c>
      <c r="I19" s="522">
        <f t="shared" ca="1" si="10"/>
        <v>0</v>
      </c>
      <c r="J19" s="539"/>
      <c r="K19" s="522">
        <f t="shared" ref="K19:P19" ca="1" si="11">IF(SUMPRODUCT(--($K$39:$K$88="&lt;=== choose from drop-down list"),OFFSET(K$39:K$88,3,0))&gt;0,"#VALUE!",SUMPRODUCT(--($K$39:$K$88="individual independent contractor"),OFFSET(K$39:K$88,3,0))+SUMPRODUCT(--($K$39:$K$88="furnished by subcontractor firm"),OFFSET(K$39:K$88,3,0)))</f>
        <v>0</v>
      </c>
      <c r="L19" s="522">
        <f t="shared" ca="1" si="11"/>
        <v>0</v>
      </c>
      <c r="M19" s="522">
        <f t="shared" ca="1" si="11"/>
        <v>0</v>
      </c>
      <c r="N19" s="522">
        <f t="shared" ca="1" si="11"/>
        <v>0</v>
      </c>
      <c r="O19" s="522">
        <f t="shared" ca="1" si="11"/>
        <v>0</v>
      </c>
      <c r="P19" s="522">
        <f t="shared" ca="1" si="11"/>
        <v>0</v>
      </c>
      <c r="Q19" s="540"/>
      <c r="R19" s="522">
        <f ca="1">SUM(D19:Q19)</f>
        <v>0</v>
      </c>
    </row>
    <row r="20" spans="1:18" s="541" customFormat="1" ht="18" customHeight="1" x14ac:dyDescent="0.25">
      <c r="A20" s="768"/>
      <c r="B20" s="769"/>
      <c r="C20" s="540"/>
      <c r="D20" s="544"/>
      <c r="E20" s="544"/>
      <c r="F20" s="544"/>
      <c r="G20" s="544"/>
      <c r="H20" s="544"/>
      <c r="I20" s="544"/>
      <c r="J20" s="280"/>
      <c r="K20" s="544"/>
      <c r="L20" s="544"/>
      <c r="M20" s="544"/>
      <c r="N20" s="544"/>
      <c r="O20" s="544"/>
      <c r="P20" s="544"/>
      <c r="Q20" s="540"/>
      <c r="R20" s="523"/>
    </row>
    <row r="21" spans="1:18" s="535" customFormat="1" x14ac:dyDescent="0.25">
      <c r="A21" s="536"/>
      <c r="B21" s="536" t="s">
        <v>9</v>
      </c>
      <c r="C21" s="520"/>
      <c r="D21" s="522">
        <f t="shared" ref="D21:I21" ca="1" si="12">+D15+D19</f>
        <v>0</v>
      </c>
      <c r="E21" s="522">
        <f t="shared" ca="1" si="12"/>
        <v>0</v>
      </c>
      <c r="F21" s="522">
        <f t="shared" ca="1" si="12"/>
        <v>0</v>
      </c>
      <c r="G21" s="522">
        <f t="shared" ca="1" si="12"/>
        <v>0</v>
      </c>
      <c r="H21" s="522">
        <f t="shared" ca="1" si="12"/>
        <v>0</v>
      </c>
      <c r="I21" s="522">
        <f t="shared" ca="1" si="12"/>
        <v>0</v>
      </c>
      <c r="J21" s="539"/>
      <c r="K21" s="522">
        <f t="shared" ref="K21:P21" ca="1" si="13">+K15+K19</f>
        <v>0</v>
      </c>
      <c r="L21" s="522">
        <f t="shared" ca="1" si="13"/>
        <v>0</v>
      </c>
      <c r="M21" s="522">
        <f t="shared" ca="1" si="13"/>
        <v>0</v>
      </c>
      <c r="N21" s="522">
        <f t="shared" ca="1" si="13"/>
        <v>0</v>
      </c>
      <c r="O21" s="522">
        <f t="shared" ca="1" si="13"/>
        <v>0</v>
      </c>
      <c r="P21" s="522">
        <f t="shared" ca="1" si="13"/>
        <v>0</v>
      </c>
      <c r="Q21" s="520"/>
      <c r="R21" s="522">
        <f ca="1">SUM(D21:Q21)</f>
        <v>0</v>
      </c>
    </row>
    <row r="22" spans="1:18" s="535" customFormat="1" ht="15.6" x14ac:dyDescent="0.25">
      <c r="A22" s="536"/>
      <c r="B22" s="536" t="s">
        <v>29</v>
      </c>
      <c r="C22" s="520"/>
      <c r="D22" s="135"/>
      <c r="E22" s="135"/>
      <c r="F22" s="135"/>
      <c r="G22" s="135"/>
      <c r="H22" s="135"/>
      <c r="I22" s="135"/>
      <c r="J22" s="280"/>
      <c r="K22" s="135"/>
      <c r="L22" s="135"/>
      <c r="M22" s="135"/>
      <c r="N22" s="135"/>
      <c r="O22" s="135"/>
      <c r="P22" s="135"/>
      <c r="Q22" s="520"/>
      <c r="R22" s="523" t="e">
        <f ca="1">+R23/R21</f>
        <v>#DIV/0!</v>
      </c>
    </row>
    <row r="23" spans="1:18" s="535" customFormat="1" x14ac:dyDescent="0.25">
      <c r="A23" s="536"/>
      <c r="B23" s="536" t="s">
        <v>10</v>
      </c>
      <c r="C23" s="520"/>
      <c r="D23" s="526">
        <f t="shared" ref="D23:I23" ca="1" si="14">+D22*D21</f>
        <v>0</v>
      </c>
      <c r="E23" s="526">
        <f t="shared" ca="1" si="14"/>
        <v>0</v>
      </c>
      <c r="F23" s="526">
        <f t="shared" ca="1" si="14"/>
        <v>0</v>
      </c>
      <c r="G23" s="526">
        <f t="shared" ca="1" si="14"/>
        <v>0</v>
      </c>
      <c r="H23" s="526">
        <f t="shared" ca="1" si="14"/>
        <v>0</v>
      </c>
      <c r="I23" s="526">
        <f t="shared" ca="1" si="14"/>
        <v>0</v>
      </c>
      <c r="J23" s="539"/>
      <c r="K23" s="526">
        <f t="shared" ref="K23:P23" ca="1" si="15">+K22*K21</f>
        <v>0</v>
      </c>
      <c r="L23" s="526">
        <f t="shared" ca="1" si="15"/>
        <v>0</v>
      </c>
      <c r="M23" s="526">
        <f t="shared" ca="1" si="15"/>
        <v>0</v>
      </c>
      <c r="N23" s="526">
        <f t="shared" ca="1" si="15"/>
        <v>0</v>
      </c>
      <c r="O23" s="526">
        <f t="shared" ca="1" si="15"/>
        <v>0</v>
      </c>
      <c r="P23" s="526">
        <f t="shared" ca="1" si="15"/>
        <v>0</v>
      </c>
      <c r="Q23" s="520"/>
      <c r="R23" s="526">
        <f ca="1">SUM(D23:Q23)</f>
        <v>0</v>
      </c>
    </row>
    <row r="24" spans="1:18" s="535" customFormat="1" ht="17.399999999999999" customHeight="1" x14ac:dyDescent="0.25">
      <c r="A24" s="768" t="s">
        <v>228</v>
      </c>
      <c r="B24" s="769"/>
      <c r="C24" s="520"/>
      <c r="D24" s="545"/>
      <c r="E24" s="546"/>
      <c r="F24" s="546"/>
      <c r="G24" s="546"/>
      <c r="H24" s="546"/>
      <c r="I24" s="547"/>
      <c r="J24" s="539"/>
      <c r="K24" s="545"/>
      <c r="L24" s="546"/>
      <c r="M24" s="546"/>
      <c r="N24" s="546"/>
      <c r="O24" s="546"/>
      <c r="P24" s="547"/>
      <c r="Q24" s="520"/>
      <c r="R24" s="525"/>
    </row>
    <row r="25" spans="1:18" s="535" customFormat="1" ht="32.4" customHeight="1" thickBot="1" x14ac:dyDescent="0.3">
      <c r="A25" s="536"/>
      <c r="B25" s="548" t="s">
        <v>229</v>
      </c>
      <c r="C25" s="520"/>
      <c r="D25" s="527">
        <f>+D109</f>
        <v>0</v>
      </c>
      <c r="E25" s="527">
        <f t="shared" ref="E25:I25" si="16">+E109</f>
        <v>0</v>
      </c>
      <c r="F25" s="527">
        <f t="shared" si="16"/>
        <v>0</v>
      </c>
      <c r="G25" s="527">
        <f t="shared" si="16"/>
        <v>0</v>
      </c>
      <c r="H25" s="527">
        <f t="shared" si="16"/>
        <v>0</v>
      </c>
      <c r="I25" s="527">
        <f t="shared" si="16"/>
        <v>0</v>
      </c>
      <c r="J25" s="539"/>
      <c r="K25" s="527">
        <f t="shared" ref="K25:P25" si="17">+K109</f>
        <v>0</v>
      </c>
      <c r="L25" s="527">
        <f t="shared" si="17"/>
        <v>0</v>
      </c>
      <c r="M25" s="527">
        <f t="shared" si="17"/>
        <v>0</v>
      </c>
      <c r="N25" s="527">
        <f t="shared" si="17"/>
        <v>0</v>
      </c>
      <c r="O25" s="527">
        <f t="shared" si="17"/>
        <v>0</v>
      </c>
      <c r="P25" s="527">
        <f t="shared" si="17"/>
        <v>0</v>
      </c>
      <c r="Q25" s="520"/>
      <c r="R25" s="527">
        <f>SUM(D25:Q25)</f>
        <v>0</v>
      </c>
    </row>
    <row r="26" spans="1:18" s="535" customFormat="1" ht="20.399999999999999" customHeight="1" thickTop="1" x14ac:dyDescent="0.25">
      <c r="A26" s="854" t="s">
        <v>230</v>
      </c>
      <c r="B26" s="854"/>
      <c r="C26" s="540"/>
      <c r="D26" s="549">
        <f t="shared" ref="D26:I26" ca="1" si="18">+D21+D23+D25</f>
        <v>0</v>
      </c>
      <c r="E26" s="549">
        <f t="shared" ca="1" si="18"/>
        <v>0</v>
      </c>
      <c r="F26" s="549">
        <f t="shared" ca="1" si="18"/>
        <v>0</v>
      </c>
      <c r="G26" s="549">
        <f t="shared" ca="1" si="18"/>
        <v>0</v>
      </c>
      <c r="H26" s="549">
        <f t="shared" ca="1" si="18"/>
        <v>0</v>
      </c>
      <c r="I26" s="549">
        <f t="shared" ca="1" si="18"/>
        <v>0</v>
      </c>
      <c r="J26" s="539"/>
      <c r="K26" s="549">
        <f t="shared" ref="K26:P26" ca="1" si="19">+K21+K23+K25</f>
        <v>0</v>
      </c>
      <c r="L26" s="549">
        <f t="shared" ca="1" si="19"/>
        <v>0</v>
      </c>
      <c r="M26" s="549">
        <f t="shared" ca="1" si="19"/>
        <v>0</v>
      </c>
      <c r="N26" s="549">
        <f t="shared" ca="1" si="19"/>
        <v>0</v>
      </c>
      <c r="O26" s="549">
        <f t="shared" ca="1" si="19"/>
        <v>0</v>
      </c>
      <c r="P26" s="549">
        <f t="shared" ca="1" si="19"/>
        <v>0</v>
      </c>
      <c r="Q26" s="540"/>
      <c r="R26" s="549">
        <f ca="1">+R21+R23+R25</f>
        <v>0</v>
      </c>
    </row>
    <row r="27" spans="1:18" s="535" customFormat="1" x14ac:dyDescent="0.25">
      <c r="A27" s="520"/>
      <c r="B27" s="520"/>
      <c r="C27" s="520"/>
      <c r="D27" s="520"/>
      <c r="E27" s="520"/>
      <c r="F27" s="520"/>
      <c r="G27" s="520"/>
      <c r="H27" s="520"/>
      <c r="I27" s="520"/>
      <c r="J27" s="520"/>
      <c r="K27" s="520"/>
      <c r="L27" s="520"/>
      <c r="M27" s="520"/>
      <c r="N27" s="520"/>
      <c r="O27" s="520"/>
      <c r="P27" s="520"/>
      <c r="Q27" s="520"/>
    </row>
    <row r="28" spans="1:18" s="4" customFormat="1" x14ac:dyDescent="0.25">
      <c r="A28" s="194" t="s">
        <v>167</v>
      </c>
      <c r="B28" s="195"/>
      <c r="C28" s="195"/>
      <c r="D28" s="195"/>
      <c r="E28" s="195"/>
      <c r="F28" s="195"/>
      <c r="G28" s="195"/>
      <c r="H28" s="195"/>
      <c r="I28" s="195"/>
      <c r="J28" s="195"/>
      <c r="K28" s="195"/>
      <c r="L28" s="195"/>
      <c r="M28" s="195"/>
      <c r="N28" s="195"/>
      <c r="O28" s="195"/>
      <c r="P28" s="195"/>
      <c r="Q28" s="195"/>
      <c r="R28" s="196"/>
    </row>
    <row r="29" spans="1:18" s="4" customFormat="1" ht="36" customHeight="1" x14ac:dyDescent="0.25">
      <c r="A29" s="821" t="s">
        <v>133</v>
      </c>
      <c r="B29" s="822"/>
      <c r="C29" s="822"/>
      <c r="D29" s="822"/>
      <c r="E29" s="822"/>
      <c r="F29" s="822"/>
      <c r="G29" s="822"/>
      <c r="H29" s="822"/>
      <c r="I29" s="822"/>
      <c r="J29" s="822"/>
      <c r="K29" s="822"/>
      <c r="L29" s="822"/>
      <c r="M29" s="822"/>
      <c r="N29" s="822"/>
      <c r="O29" s="822"/>
      <c r="P29" s="822"/>
      <c r="Q29" s="822"/>
      <c r="R29" s="823"/>
    </row>
    <row r="30" spans="1:18" s="4" customFormat="1" ht="24" customHeight="1" x14ac:dyDescent="0.25">
      <c r="A30" s="824" t="s">
        <v>177</v>
      </c>
      <c r="B30" s="792"/>
      <c r="C30" s="792"/>
      <c r="D30" s="792"/>
      <c r="E30" s="792"/>
      <c r="F30" s="792"/>
      <c r="G30" s="792"/>
      <c r="H30" s="792"/>
      <c r="I30" s="792"/>
      <c r="J30" s="792"/>
      <c r="K30" s="792"/>
      <c r="L30" s="792"/>
      <c r="M30" s="792"/>
      <c r="N30" s="792"/>
      <c r="O30" s="792"/>
      <c r="P30" s="792"/>
      <c r="Q30" s="792"/>
      <c r="R30" s="793"/>
    </row>
    <row r="31" spans="1:18" s="4" customFormat="1" ht="27.75" customHeight="1" x14ac:dyDescent="0.25">
      <c r="A31" s="824" t="s">
        <v>178</v>
      </c>
      <c r="B31" s="792"/>
      <c r="C31" s="792"/>
      <c r="D31" s="792"/>
      <c r="E31" s="792"/>
      <c r="F31" s="792"/>
      <c r="G31" s="792"/>
      <c r="H31" s="792"/>
      <c r="I31" s="792"/>
      <c r="J31" s="792"/>
      <c r="K31" s="792"/>
      <c r="L31" s="792"/>
      <c r="M31" s="792"/>
      <c r="N31" s="792"/>
      <c r="O31" s="792"/>
      <c r="P31" s="792"/>
      <c r="Q31" s="792"/>
      <c r="R31" s="793"/>
    </row>
    <row r="32" spans="1:18" s="4" customFormat="1" ht="31.2" customHeight="1" x14ac:dyDescent="0.25">
      <c r="A32" s="825" t="s">
        <v>215</v>
      </c>
      <c r="B32" s="826"/>
      <c r="C32" s="826"/>
      <c r="D32" s="826"/>
      <c r="E32" s="826"/>
      <c r="F32" s="826"/>
      <c r="G32" s="826"/>
      <c r="H32" s="826"/>
      <c r="I32" s="826"/>
      <c r="J32" s="826"/>
      <c r="K32" s="826"/>
      <c r="L32" s="826"/>
      <c r="M32" s="826"/>
      <c r="N32" s="826"/>
      <c r="O32" s="826"/>
      <c r="P32" s="826"/>
      <c r="Q32" s="826"/>
      <c r="R32" s="827"/>
    </row>
    <row r="33" spans="1:19" s="4" customFormat="1" ht="15.75" customHeight="1" x14ac:dyDescent="0.25">
      <c r="A33" s="197"/>
      <c r="B33" s="198"/>
      <c r="C33" s="198"/>
      <c r="D33" s="198"/>
      <c r="E33" s="198"/>
      <c r="F33" s="198"/>
      <c r="G33" s="198"/>
      <c r="H33" s="198"/>
      <c r="I33" s="198"/>
      <c r="J33" s="198"/>
      <c r="K33" s="198"/>
      <c r="L33" s="198"/>
      <c r="M33" s="198"/>
      <c r="N33" s="198"/>
      <c r="O33" s="198"/>
      <c r="P33" s="198"/>
      <c r="Q33" s="198"/>
      <c r="R33" s="199"/>
    </row>
    <row r="34" spans="1:19" s="4" customFormat="1" ht="15.75" customHeight="1" x14ac:dyDescent="0.25">
      <c r="A34" s="535"/>
      <c r="B34" s="535"/>
      <c r="C34" s="535"/>
      <c r="D34" s="535"/>
      <c r="E34" s="535"/>
      <c r="F34" s="535"/>
      <c r="G34" s="535"/>
      <c r="H34" s="535"/>
      <c r="I34" s="535"/>
      <c r="J34" s="535"/>
      <c r="K34" s="535"/>
      <c r="L34" s="535"/>
      <c r="M34" s="535"/>
      <c r="N34" s="535"/>
      <c r="O34" s="535"/>
      <c r="P34" s="535"/>
      <c r="Q34" s="535"/>
      <c r="R34" s="535"/>
      <c r="S34" s="535"/>
    </row>
    <row r="35" spans="1:19" s="535" customFormat="1" ht="69.599999999999994" customHeight="1" x14ac:dyDescent="0.25">
      <c r="A35" s="759" t="s">
        <v>189</v>
      </c>
      <c r="B35" s="787"/>
      <c r="C35" s="787"/>
      <c r="D35" s="787"/>
      <c r="E35" s="787"/>
      <c r="F35" s="787"/>
      <c r="G35" s="787"/>
      <c r="H35" s="787"/>
      <c r="I35" s="787"/>
      <c r="J35" s="787"/>
      <c r="K35" s="787"/>
      <c r="L35" s="787"/>
      <c r="M35" s="787"/>
      <c r="N35" s="787"/>
      <c r="O35" s="787"/>
      <c r="P35" s="787"/>
      <c r="Q35" s="787"/>
      <c r="R35" s="788"/>
    </row>
    <row r="36" spans="1:19" s="535" customFormat="1" x14ac:dyDescent="0.25">
      <c r="A36" s="520"/>
      <c r="B36" s="520"/>
      <c r="C36" s="520"/>
      <c r="D36" s="520"/>
      <c r="E36" s="520"/>
      <c r="F36" s="520"/>
      <c r="G36" s="520"/>
      <c r="H36" s="520"/>
      <c r="I36" s="520"/>
      <c r="J36" s="520"/>
      <c r="K36" s="520"/>
      <c r="L36" s="520"/>
      <c r="M36" s="520"/>
      <c r="N36" s="520"/>
      <c r="O36" s="520"/>
      <c r="P36" s="520"/>
      <c r="Q36" s="520"/>
    </row>
    <row r="37" spans="1:19" s="535" customFormat="1" ht="18" customHeight="1" x14ac:dyDescent="0.25">
      <c r="A37" s="766" t="s">
        <v>264</v>
      </c>
      <c r="B37" s="767"/>
      <c r="C37" s="520"/>
      <c r="D37" s="550"/>
      <c r="E37" s="551"/>
      <c r="F37" s="551"/>
      <c r="G37" s="551"/>
      <c r="H37" s="551"/>
      <c r="I37" s="552"/>
      <c r="J37" s="520"/>
      <c r="K37" s="550"/>
      <c r="L37" s="551"/>
      <c r="M37" s="551"/>
      <c r="N37" s="551"/>
      <c r="O37" s="551"/>
      <c r="P37" s="552"/>
      <c r="Q37" s="520"/>
      <c r="R37" s="553"/>
    </row>
    <row r="38" spans="1:19" s="535" customFormat="1" x14ac:dyDescent="0.25">
      <c r="A38" s="805" t="s">
        <v>231</v>
      </c>
      <c r="B38" s="846"/>
      <c r="C38" s="520"/>
      <c r="D38" s="533"/>
      <c r="E38" s="531"/>
      <c r="F38" s="531"/>
      <c r="G38" s="531"/>
      <c r="H38" s="531"/>
      <c r="I38" s="554"/>
      <c r="J38" s="520"/>
      <c r="K38" s="533"/>
      <c r="L38" s="531"/>
      <c r="M38" s="531"/>
      <c r="N38" s="555"/>
      <c r="O38" s="555"/>
      <c r="P38" s="554"/>
      <c r="Q38" s="520"/>
      <c r="R38" s="556"/>
    </row>
    <row r="39" spans="1:19" s="535" customFormat="1" ht="15.6" x14ac:dyDescent="0.25">
      <c r="A39" s="536"/>
      <c r="B39" s="321" t="s">
        <v>190</v>
      </c>
      <c r="D39" s="778"/>
      <c r="E39" s="778"/>
      <c r="F39" s="778"/>
      <c r="G39" s="778"/>
      <c r="H39" s="844"/>
      <c r="I39" s="528"/>
      <c r="K39" s="794" t="s">
        <v>27</v>
      </c>
      <c r="L39" s="794"/>
      <c r="M39" s="795"/>
      <c r="N39" s="211"/>
      <c r="O39" s="212"/>
      <c r="P39" s="213"/>
      <c r="Q39" s="520"/>
      <c r="R39" s="557"/>
    </row>
    <row r="40" spans="1:19" s="535" customFormat="1" x14ac:dyDescent="0.25">
      <c r="A40" s="536"/>
      <c r="B40" s="536" t="s">
        <v>14</v>
      </c>
      <c r="D40" s="154"/>
      <c r="E40" s="154"/>
      <c r="F40" s="154"/>
      <c r="G40" s="154"/>
      <c r="H40" s="154"/>
      <c r="I40" s="160"/>
      <c r="K40" s="154"/>
      <c r="L40" s="154"/>
      <c r="M40" s="154"/>
      <c r="N40" s="160"/>
      <c r="O40" s="160"/>
      <c r="P40" s="160"/>
      <c r="Q40" s="520"/>
      <c r="R40" s="529" t="e">
        <f>+R42/R41</f>
        <v>#DIV/0!</v>
      </c>
    </row>
    <row r="41" spans="1:19" s="535" customFormat="1" x14ac:dyDescent="0.25">
      <c r="A41" s="536"/>
      <c r="B41" s="536" t="s">
        <v>135</v>
      </c>
      <c r="D41" s="157"/>
      <c r="E41" s="157"/>
      <c r="F41" s="157"/>
      <c r="G41" s="157"/>
      <c r="H41" s="157"/>
      <c r="I41" s="157"/>
      <c r="K41" s="157"/>
      <c r="L41" s="157"/>
      <c r="M41" s="157"/>
      <c r="N41" s="157"/>
      <c r="O41" s="157"/>
      <c r="P41" s="157"/>
      <c r="Q41" s="520"/>
      <c r="R41" s="521">
        <f>SUM(D41:Q41)</f>
        <v>0</v>
      </c>
    </row>
    <row r="42" spans="1:19" s="535" customFormat="1" x14ac:dyDescent="0.25">
      <c r="A42" s="536"/>
      <c r="B42" s="536" t="s">
        <v>13</v>
      </c>
      <c r="D42" s="526">
        <f>+D40*D41</f>
        <v>0</v>
      </c>
      <c r="E42" s="526">
        <f t="shared" ref="E42:P42" si="20">+E40*E41</f>
        <v>0</v>
      </c>
      <c r="F42" s="526">
        <f t="shared" si="20"/>
        <v>0</v>
      </c>
      <c r="G42" s="526">
        <f t="shared" si="20"/>
        <v>0</v>
      </c>
      <c r="H42" s="526">
        <f t="shared" si="20"/>
        <v>0</v>
      </c>
      <c r="I42" s="526">
        <f>+I40*I41</f>
        <v>0</v>
      </c>
      <c r="K42" s="526">
        <f t="shared" si="20"/>
        <v>0</v>
      </c>
      <c r="L42" s="526">
        <f t="shared" si="20"/>
        <v>0</v>
      </c>
      <c r="M42" s="526">
        <f t="shared" si="20"/>
        <v>0</v>
      </c>
      <c r="N42" s="526">
        <f t="shared" si="20"/>
        <v>0</v>
      </c>
      <c r="O42" s="526">
        <f t="shared" si="20"/>
        <v>0</v>
      </c>
      <c r="P42" s="526">
        <f t="shared" si="20"/>
        <v>0</v>
      </c>
      <c r="Q42" s="520"/>
      <c r="R42" s="522">
        <f>SUM(D42:Q42)</f>
        <v>0</v>
      </c>
    </row>
    <row r="43" spans="1:19" s="535" customFormat="1" x14ac:dyDescent="0.25">
      <c r="A43" s="805" t="s">
        <v>232</v>
      </c>
      <c r="B43" s="846"/>
      <c r="D43" s="533"/>
      <c r="E43" s="531"/>
      <c r="F43" s="531"/>
      <c r="G43" s="531"/>
      <c r="H43" s="531"/>
      <c r="I43" s="554"/>
      <c r="K43" s="533"/>
      <c r="L43" s="531"/>
      <c r="M43" s="531"/>
      <c r="N43" s="555"/>
      <c r="O43" s="555"/>
      <c r="P43" s="554"/>
      <c r="Q43" s="520"/>
      <c r="R43" s="558"/>
    </row>
    <row r="44" spans="1:19" s="535" customFormat="1" ht="15.6" x14ac:dyDescent="0.25">
      <c r="A44" s="536"/>
      <c r="B44" s="321" t="s">
        <v>190</v>
      </c>
      <c r="D44" s="762"/>
      <c r="E44" s="762"/>
      <c r="F44" s="762"/>
      <c r="G44" s="762"/>
      <c r="H44" s="763"/>
      <c r="I44" s="528"/>
      <c r="K44" s="796" t="s">
        <v>27</v>
      </c>
      <c r="L44" s="796"/>
      <c r="M44" s="797"/>
      <c r="N44" s="211"/>
      <c r="O44" s="212"/>
      <c r="P44" s="213"/>
      <c r="Q44" s="520"/>
      <c r="R44" s="557"/>
    </row>
    <row r="45" spans="1:19" s="535" customFormat="1" x14ac:dyDescent="0.25">
      <c r="A45" s="536"/>
      <c r="B45" s="536" t="s">
        <v>14</v>
      </c>
      <c r="D45" s="154"/>
      <c r="E45" s="154"/>
      <c r="F45" s="154"/>
      <c r="G45" s="154"/>
      <c r="H45" s="154"/>
      <c r="I45" s="160"/>
      <c r="K45" s="154"/>
      <c r="L45" s="154"/>
      <c r="M45" s="154"/>
      <c r="N45" s="160"/>
      <c r="O45" s="160"/>
      <c r="P45" s="160"/>
      <c r="Q45" s="520"/>
      <c r="R45" s="529" t="e">
        <f>+R47/R46</f>
        <v>#DIV/0!</v>
      </c>
    </row>
    <row r="46" spans="1:19" s="535" customFormat="1" x14ac:dyDescent="0.25">
      <c r="A46" s="536"/>
      <c r="B46" s="536" t="s">
        <v>135</v>
      </c>
      <c r="D46" s="157"/>
      <c r="E46" s="157"/>
      <c r="F46" s="157"/>
      <c r="G46" s="157"/>
      <c r="H46" s="157"/>
      <c r="I46" s="157"/>
      <c r="K46" s="157"/>
      <c r="L46" s="157"/>
      <c r="M46" s="157"/>
      <c r="N46" s="157"/>
      <c r="O46" s="157"/>
      <c r="P46" s="157"/>
      <c r="Q46" s="520"/>
      <c r="R46" s="521">
        <f>SUM(D46:Q46)</f>
        <v>0</v>
      </c>
    </row>
    <row r="47" spans="1:19" s="535" customFormat="1" x14ac:dyDescent="0.25">
      <c r="A47" s="536"/>
      <c r="B47" s="536" t="s">
        <v>13</v>
      </c>
      <c r="D47" s="526">
        <f>+D45*D46</f>
        <v>0</v>
      </c>
      <c r="E47" s="526">
        <f t="shared" ref="E47:P47" si="21">+E45*E46</f>
        <v>0</v>
      </c>
      <c r="F47" s="526">
        <f t="shared" si="21"/>
        <v>0</v>
      </c>
      <c r="G47" s="526">
        <f t="shared" si="21"/>
        <v>0</v>
      </c>
      <c r="H47" s="526">
        <f t="shared" si="21"/>
        <v>0</v>
      </c>
      <c r="I47" s="526">
        <f>+I45*I46</f>
        <v>0</v>
      </c>
      <c r="K47" s="526">
        <f t="shared" si="21"/>
        <v>0</v>
      </c>
      <c r="L47" s="526">
        <f t="shared" si="21"/>
        <v>0</v>
      </c>
      <c r="M47" s="526">
        <f t="shared" si="21"/>
        <v>0</v>
      </c>
      <c r="N47" s="526">
        <f t="shared" si="21"/>
        <v>0</v>
      </c>
      <c r="O47" s="526">
        <f t="shared" si="21"/>
        <v>0</v>
      </c>
      <c r="P47" s="526">
        <f t="shared" si="21"/>
        <v>0</v>
      </c>
      <c r="Q47" s="520"/>
      <c r="R47" s="522">
        <f>SUM(D47:Q47)</f>
        <v>0</v>
      </c>
    </row>
    <row r="48" spans="1:19" s="535" customFormat="1" x14ac:dyDescent="0.25">
      <c r="A48" s="805" t="s">
        <v>233</v>
      </c>
      <c r="B48" s="846"/>
      <c r="D48" s="533"/>
      <c r="E48" s="531"/>
      <c r="F48" s="531"/>
      <c r="G48" s="531"/>
      <c r="H48" s="531"/>
      <c r="I48" s="554"/>
      <c r="K48" s="533"/>
      <c r="L48" s="531"/>
      <c r="M48" s="531"/>
      <c r="N48" s="555"/>
      <c r="O48" s="555"/>
      <c r="P48" s="554"/>
      <c r="Q48" s="520"/>
      <c r="R48" s="558"/>
    </row>
    <row r="49" spans="1:18" s="535" customFormat="1" ht="15.6" x14ac:dyDescent="0.25">
      <c r="A49" s="536"/>
      <c r="B49" s="321" t="s">
        <v>190</v>
      </c>
      <c r="D49" s="762"/>
      <c r="E49" s="762"/>
      <c r="F49" s="762"/>
      <c r="G49" s="762"/>
      <c r="H49" s="763"/>
      <c r="I49" s="528"/>
      <c r="K49" s="796" t="s">
        <v>27</v>
      </c>
      <c r="L49" s="796"/>
      <c r="M49" s="797"/>
      <c r="N49" s="211"/>
      <c r="O49" s="212"/>
      <c r="P49" s="213"/>
      <c r="Q49" s="520"/>
      <c r="R49" s="557"/>
    </row>
    <row r="50" spans="1:18" s="535" customFormat="1" x14ac:dyDescent="0.25">
      <c r="A50" s="536"/>
      <c r="B50" s="536" t="s">
        <v>14</v>
      </c>
      <c r="D50" s="154"/>
      <c r="E50" s="154"/>
      <c r="F50" s="154"/>
      <c r="G50" s="154"/>
      <c r="H50" s="154"/>
      <c r="I50" s="160"/>
      <c r="K50" s="154"/>
      <c r="L50" s="154"/>
      <c r="M50" s="154"/>
      <c r="N50" s="160"/>
      <c r="O50" s="160"/>
      <c r="P50" s="160"/>
      <c r="Q50" s="520"/>
      <c r="R50" s="529" t="e">
        <f>+R52/R51</f>
        <v>#DIV/0!</v>
      </c>
    </row>
    <row r="51" spans="1:18" s="535" customFormat="1" x14ac:dyDescent="0.25">
      <c r="A51" s="536"/>
      <c r="B51" s="536" t="s">
        <v>135</v>
      </c>
      <c r="D51" s="157"/>
      <c r="E51" s="157"/>
      <c r="F51" s="157"/>
      <c r="G51" s="157"/>
      <c r="H51" s="157"/>
      <c r="I51" s="157"/>
      <c r="K51" s="157"/>
      <c r="L51" s="157"/>
      <c r="M51" s="157"/>
      <c r="N51" s="157"/>
      <c r="O51" s="157"/>
      <c r="P51" s="157"/>
      <c r="Q51" s="520"/>
      <c r="R51" s="521">
        <f>SUM(D51:Q51)</f>
        <v>0</v>
      </c>
    </row>
    <row r="52" spans="1:18" s="535" customFormat="1" x14ac:dyDescent="0.25">
      <c r="A52" s="536"/>
      <c r="B52" s="536" t="s">
        <v>13</v>
      </c>
      <c r="D52" s="526">
        <f>+D50*D51</f>
        <v>0</v>
      </c>
      <c r="E52" s="526">
        <f t="shared" ref="E52:P52" si="22">+E50*E51</f>
        <v>0</v>
      </c>
      <c r="F52" s="526">
        <f t="shared" si="22"/>
        <v>0</v>
      </c>
      <c r="G52" s="526">
        <f t="shared" si="22"/>
        <v>0</v>
      </c>
      <c r="H52" s="526">
        <f t="shared" si="22"/>
        <v>0</v>
      </c>
      <c r="I52" s="526">
        <f>+I50*I51</f>
        <v>0</v>
      </c>
      <c r="K52" s="526">
        <f t="shared" si="22"/>
        <v>0</v>
      </c>
      <c r="L52" s="526">
        <f t="shared" si="22"/>
        <v>0</v>
      </c>
      <c r="M52" s="526">
        <f t="shared" si="22"/>
        <v>0</v>
      </c>
      <c r="N52" s="526">
        <f t="shared" si="22"/>
        <v>0</v>
      </c>
      <c r="O52" s="526">
        <f t="shared" si="22"/>
        <v>0</v>
      </c>
      <c r="P52" s="526">
        <f t="shared" si="22"/>
        <v>0</v>
      </c>
      <c r="Q52" s="520"/>
      <c r="R52" s="522">
        <f>SUM(D52:Q52)</f>
        <v>0</v>
      </c>
    </row>
    <row r="53" spans="1:18" s="535" customFormat="1" x14ac:dyDescent="0.25">
      <c r="A53" s="805" t="s">
        <v>234</v>
      </c>
      <c r="B53" s="846"/>
      <c r="D53" s="533"/>
      <c r="E53" s="531"/>
      <c r="F53" s="531"/>
      <c r="G53" s="531"/>
      <c r="H53" s="531"/>
      <c r="I53" s="554"/>
      <c r="K53" s="533"/>
      <c r="L53" s="531"/>
      <c r="M53" s="531"/>
      <c r="N53" s="555"/>
      <c r="O53" s="555"/>
      <c r="P53" s="554"/>
      <c r="Q53" s="520"/>
      <c r="R53" s="558"/>
    </row>
    <row r="54" spans="1:18" s="535" customFormat="1" ht="15.6" x14ac:dyDescent="0.25">
      <c r="A54" s="536"/>
      <c r="B54" s="321" t="s">
        <v>190</v>
      </c>
      <c r="D54" s="762"/>
      <c r="E54" s="762"/>
      <c r="F54" s="762"/>
      <c r="G54" s="762"/>
      <c r="H54" s="763"/>
      <c r="I54" s="528"/>
      <c r="K54" s="796" t="s">
        <v>27</v>
      </c>
      <c r="L54" s="796"/>
      <c r="M54" s="797"/>
      <c r="N54" s="211"/>
      <c r="O54" s="212"/>
      <c r="P54" s="213"/>
      <c r="Q54" s="520"/>
      <c r="R54" s="557"/>
    </row>
    <row r="55" spans="1:18" s="535" customFormat="1" x14ac:dyDescent="0.25">
      <c r="A55" s="536"/>
      <c r="B55" s="536" t="s">
        <v>14</v>
      </c>
      <c r="D55" s="154"/>
      <c r="E55" s="154"/>
      <c r="F55" s="154"/>
      <c r="G55" s="154"/>
      <c r="H55" s="154"/>
      <c r="I55" s="160"/>
      <c r="K55" s="154"/>
      <c r="L55" s="154"/>
      <c r="M55" s="154"/>
      <c r="N55" s="160"/>
      <c r="O55" s="160"/>
      <c r="P55" s="160"/>
      <c r="Q55" s="520"/>
      <c r="R55" s="529" t="e">
        <f>+R57/R56</f>
        <v>#DIV/0!</v>
      </c>
    </row>
    <row r="56" spans="1:18" s="535" customFormat="1" x14ac:dyDescent="0.25">
      <c r="A56" s="536"/>
      <c r="B56" s="536" t="s">
        <v>135</v>
      </c>
      <c r="D56" s="157"/>
      <c r="E56" s="157"/>
      <c r="F56" s="157"/>
      <c r="G56" s="157"/>
      <c r="H56" s="157"/>
      <c r="I56" s="157"/>
      <c r="K56" s="157"/>
      <c r="L56" s="157"/>
      <c r="M56" s="157"/>
      <c r="N56" s="157"/>
      <c r="O56" s="157"/>
      <c r="P56" s="157"/>
      <c r="Q56" s="520"/>
      <c r="R56" s="521">
        <f>SUM(D56:Q56)</f>
        <v>0</v>
      </c>
    </row>
    <row r="57" spans="1:18" s="535" customFormat="1" x14ac:dyDescent="0.25">
      <c r="A57" s="536"/>
      <c r="B57" s="536" t="s">
        <v>13</v>
      </c>
      <c r="D57" s="526">
        <f>+D55*D56</f>
        <v>0</v>
      </c>
      <c r="E57" s="526">
        <f t="shared" ref="E57:P57" si="23">+E55*E56</f>
        <v>0</v>
      </c>
      <c r="F57" s="526">
        <f t="shared" si="23"/>
        <v>0</v>
      </c>
      <c r="G57" s="526">
        <f t="shared" si="23"/>
        <v>0</v>
      </c>
      <c r="H57" s="526">
        <f t="shared" si="23"/>
        <v>0</v>
      </c>
      <c r="I57" s="526">
        <f>+I55*I56</f>
        <v>0</v>
      </c>
      <c r="K57" s="526">
        <f t="shared" si="23"/>
        <v>0</v>
      </c>
      <c r="L57" s="526">
        <f t="shared" si="23"/>
        <v>0</v>
      </c>
      <c r="M57" s="526">
        <f t="shared" si="23"/>
        <v>0</v>
      </c>
      <c r="N57" s="526">
        <f t="shared" si="23"/>
        <v>0</v>
      </c>
      <c r="O57" s="526">
        <f t="shared" si="23"/>
        <v>0</v>
      </c>
      <c r="P57" s="526">
        <f t="shared" si="23"/>
        <v>0</v>
      </c>
      <c r="Q57" s="520"/>
      <c r="R57" s="522">
        <f>SUM(D57:Q57)</f>
        <v>0</v>
      </c>
    </row>
    <row r="58" spans="1:18" s="535" customFormat="1" x14ac:dyDescent="0.25">
      <c r="A58" s="805" t="s">
        <v>235</v>
      </c>
      <c r="B58" s="846"/>
      <c r="D58" s="533"/>
      <c r="E58" s="531"/>
      <c r="F58" s="531"/>
      <c r="G58" s="531"/>
      <c r="H58" s="531"/>
      <c r="I58" s="554"/>
      <c r="K58" s="533"/>
      <c r="L58" s="531"/>
      <c r="M58" s="531"/>
      <c r="N58" s="555"/>
      <c r="O58" s="555"/>
      <c r="P58" s="554"/>
      <c r="Q58" s="520"/>
      <c r="R58" s="558"/>
    </row>
    <row r="59" spans="1:18" s="535" customFormat="1" ht="15.6" x14ac:dyDescent="0.25">
      <c r="A59" s="536"/>
      <c r="B59" s="321" t="s">
        <v>190</v>
      </c>
      <c r="D59" s="762"/>
      <c r="E59" s="762"/>
      <c r="F59" s="762"/>
      <c r="G59" s="762"/>
      <c r="H59" s="763"/>
      <c r="I59" s="528"/>
      <c r="K59" s="796" t="s">
        <v>27</v>
      </c>
      <c r="L59" s="796"/>
      <c r="M59" s="797"/>
      <c r="N59" s="211"/>
      <c r="O59" s="212"/>
      <c r="P59" s="213"/>
      <c r="Q59" s="520"/>
      <c r="R59" s="557"/>
    </row>
    <row r="60" spans="1:18" s="535" customFormat="1" x14ac:dyDescent="0.25">
      <c r="A60" s="536"/>
      <c r="B60" s="536" t="s">
        <v>14</v>
      </c>
      <c r="D60" s="154"/>
      <c r="E60" s="154"/>
      <c r="F60" s="154"/>
      <c r="G60" s="154"/>
      <c r="H60" s="154"/>
      <c r="I60" s="160"/>
      <c r="K60" s="154"/>
      <c r="L60" s="154"/>
      <c r="M60" s="154"/>
      <c r="N60" s="160"/>
      <c r="O60" s="160"/>
      <c r="P60" s="160"/>
      <c r="Q60" s="520"/>
      <c r="R60" s="529" t="e">
        <f>+R62/R61</f>
        <v>#DIV/0!</v>
      </c>
    </row>
    <row r="61" spans="1:18" s="535" customFormat="1" x14ac:dyDescent="0.25">
      <c r="A61" s="536"/>
      <c r="B61" s="536" t="s">
        <v>135</v>
      </c>
      <c r="D61" s="157"/>
      <c r="E61" s="157"/>
      <c r="F61" s="157"/>
      <c r="G61" s="157"/>
      <c r="H61" s="157"/>
      <c r="I61" s="157"/>
      <c r="K61" s="157"/>
      <c r="L61" s="157"/>
      <c r="M61" s="157"/>
      <c r="N61" s="157"/>
      <c r="O61" s="157"/>
      <c r="P61" s="157"/>
      <c r="Q61" s="520"/>
      <c r="R61" s="521">
        <f>SUM(D61:Q61)</f>
        <v>0</v>
      </c>
    </row>
    <row r="62" spans="1:18" s="535" customFormat="1" x14ac:dyDescent="0.25">
      <c r="A62" s="536"/>
      <c r="B62" s="536" t="s">
        <v>13</v>
      </c>
      <c r="D62" s="522">
        <f>+D60*D61</f>
        <v>0</v>
      </c>
      <c r="E62" s="522">
        <f t="shared" ref="E62:P62" si="24">+E60*E61</f>
        <v>0</v>
      </c>
      <c r="F62" s="522">
        <f t="shared" si="24"/>
        <v>0</v>
      </c>
      <c r="G62" s="522">
        <f t="shared" si="24"/>
        <v>0</v>
      </c>
      <c r="H62" s="522">
        <f t="shared" si="24"/>
        <v>0</v>
      </c>
      <c r="I62" s="522">
        <f>+I60*I61</f>
        <v>0</v>
      </c>
      <c r="K62" s="522">
        <f t="shared" si="24"/>
        <v>0</v>
      </c>
      <c r="L62" s="522">
        <f t="shared" si="24"/>
        <v>0</v>
      </c>
      <c r="M62" s="522">
        <f t="shared" si="24"/>
        <v>0</v>
      </c>
      <c r="N62" s="522">
        <f t="shared" si="24"/>
        <v>0</v>
      </c>
      <c r="O62" s="522">
        <f t="shared" si="24"/>
        <v>0</v>
      </c>
      <c r="P62" s="522">
        <f t="shared" si="24"/>
        <v>0</v>
      </c>
      <c r="Q62" s="520"/>
      <c r="R62" s="522">
        <f>SUM(D62:Q62)</f>
        <v>0</v>
      </c>
    </row>
    <row r="63" spans="1:18" s="535" customFormat="1" x14ac:dyDescent="0.25">
      <c r="A63" s="559" t="s">
        <v>186</v>
      </c>
      <c r="B63" s="560"/>
    </row>
    <row r="64" spans="1:18" s="535" customFormat="1" hidden="1" x14ac:dyDescent="0.25">
      <c r="A64" s="805" t="s">
        <v>236</v>
      </c>
      <c r="B64" s="846"/>
      <c r="D64" s="545"/>
      <c r="E64" s="546"/>
      <c r="F64" s="546"/>
      <c r="G64" s="546"/>
      <c r="H64" s="546"/>
      <c r="I64" s="561"/>
      <c r="K64" s="545"/>
      <c r="L64" s="546"/>
      <c r="M64" s="546"/>
      <c r="N64" s="562"/>
      <c r="O64" s="562"/>
      <c r="P64" s="561"/>
      <c r="Q64" s="520"/>
      <c r="R64" s="563"/>
    </row>
    <row r="65" spans="1:18" s="535" customFormat="1" ht="15.6" hidden="1" x14ac:dyDescent="0.25">
      <c r="A65" s="536"/>
      <c r="B65" s="321" t="s">
        <v>190</v>
      </c>
      <c r="D65" s="762"/>
      <c r="E65" s="762"/>
      <c r="F65" s="762"/>
      <c r="G65" s="762"/>
      <c r="H65" s="763"/>
      <c r="I65" s="528"/>
      <c r="K65" s="796" t="s">
        <v>27</v>
      </c>
      <c r="L65" s="796"/>
      <c r="M65" s="797"/>
      <c r="N65" s="211"/>
      <c r="O65" s="212"/>
      <c r="P65" s="213"/>
      <c r="Q65" s="520"/>
      <c r="R65" s="557"/>
    </row>
    <row r="66" spans="1:18" s="535" customFormat="1" hidden="1" x14ac:dyDescent="0.25">
      <c r="A66" s="536"/>
      <c r="B66" s="536" t="s">
        <v>14</v>
      </c>
      <c r="D66" s="154"/>
      <c r="E66" s="154"/>
      <c r="F66" s="154"/>
      <c r="G66" s="154"/>
      <c r="H66" s="154"/>
      <c r="I66" s="160"/>
      <c r="K66" s="154"/>
      <c r="L66" s="154"/>
      <c r="M66" s="154"/>
      <c r="N66" s="160"/>
      <c r="O66" s="160"/>
      <c r="P66" s="160"/>
      <c r="Q66" s="520"/>
      <c r="R66" s="529" t="e">
        <f>+R68/R67</f>
        <v>#DIV/0!</v>
      </c>
    </row>
    <row r="67" spans="1:18" s="535" customFormat="1" hidden="1" x14ac:dyDescent="0.25">
      <c r="A67" s="536"/>
      <c r="B67" s="536" t="s">
        <v>135</v>
      </c>
      <c r="D67" s="157"/>
      <c r="E67" s="157"/>
      <c r="F67" s="157"/>
      <c r="G67" s="157"/>
      <c r="H67" s="157"/>
      <c r="I67" s="157"/>
      <c r="K67" s="157"/>
      <c r="L67" s="157"/>
      <c r="M67" s="157"/>
      <c r="N67" s="157"/>
      <c r="O67" s="157"/>
      <c r="P67" s="157"/>
      <c r="Q67" s="520"/>
      <c r="R67" s="521">
        <f>SUM(D67:Q67)</f>
        <v>0</v>
      </c>
    </row>
    <row r="68" spans="1:18" s="535" customFormat="1" hidden="1" x14ac:dyDescent="0.25">
      <c r="A68" s="536"/>
      <c r="B68" s="536" t="s">
        <v>13</v>
      </c>
      <c r="D68" s="526">
        <f>+D66*D67</f>
        <v>0</v>
      </c>
      <c r="E68" s="526">
        <f t="shared" ref="E68:P68" si="25">+E66*E67</f>
        <v>0</v>
      </c>
      <c r="F68" s="526">
        <f t="shared" si="25"/>
        <v>0</v>
      </c>
      <c r="G68" s="526">
        <f t="shared" si="25"/>
        <v>0</v>
      </c>
      <c r="H68" s="526">
        <f t="shared" si="25"/>
        <v>0</v>
      </c>
      <c r="I68" s="526">
        <f>+I66*I67</f>
        <v>0</v>
      </c>
      <c r="K68" s="526">
        <f t="shared" si="25"/>
        <v>0</v>
      </c>
      <c r="L68" s="526">
        <f t="shared" si="25"/>
        <v>0</v>
      </c>
      <c r="M68" s="526">
        <f t="shared" si="25"/>
        <v>0</v>
      </c>
      <c r="N68" s="526">
        <f t="shared" si="25"/>
        <v>0</v>
      </c>
      <c r="O68" s="526">
        <f t="shared" si="25"/>
        <v>0</v>
      </c>
      <c r="P68" s="526">
        <f t="shared" si="25"/>
        <v>0</v>
      </c>
      <c r="Q68" s="520"/>
      <c r="R68" s="526">
        <f>SUM(D68:Q68)</f>
        <v>0</v>
      </c>
    </row>
    <row r="69" spans="1:18" s="535" customFormat="1" hidden="1" x14ac:dyDescent="0.25">
      <c r="A69" s="805" t="s">
        <v>237</v>
      </c>
      <c r="B69" s="846"/>
      <c r="D69" s="533"/>
      <c r="E69" s="531"/>
      <c r="F69" s="531"/>
      <c r="G69" s="531"/>
      <c r="H69" s="531"/>
      <c r="I69" s="554"/>
      <c r="K69" s="533"/>
      <c r="L69" s="531"/>
      <c r="M69" s="531"/>
      <c r="N69" s="555"/>
      <c r="O69" s="555"/>
      <c r="P69" s="554"/>
      <c r="Q69" s="520"/>
      <c r="R69" s="558"/>
    </row>
    <row r="70" spans="1:18" s="535" customFormat="1" ht="15.6" hidden="1" x14ac:dyDescent="0.25">
      <c r="A70" s="536"/>
      <c r="B70" s="321" t="s">
        <v>190</v>
      </c>
      <c r="D70" s="762"/>
      <c r="E70" s="762"/>
      <c r="F70" s="762"/>
      <c r="G70" s="762"/>
      <c r="H70" s="763"/>
      <c r="I70" s="528"/>
      <c r="K70" s="796" t="s">
        <v>27</v>
      </c>
      <c r="L70" s="796"/>
      <c r="M70" s="797"/>
      <c r="N70" s="211"/>
      <c r="O70" s="212"/>
      <c r="P70" s="213"/>
      <c r="Q70" s="520"/>
      <c r="R70" s="557"/>
    </row>
    <row r="71" spans="1:18" s="535" customFormat="1" hidden="1" x14ac:dyDescent="0.25">
      <c r="A71" s="536"/>
      <c r="B71" s="536" t="s">
        <v>14</v>
      </c>
      <c r="D71" s="154"/>
      <c r="E71" s="154"/>
      <c r="F71" s="154"/>
      <c r="G71" s="154"/>
      <c r="H71" s="154"/>
      <c r="I71" s="160"/>
      <c r="K71" s="154"/>
      <c r="L71" s="154"/>
      <c r="M71" s="154"/>
      <c r="N71" s="160"/>
      <c r="O71" s="160"/>
      <c r="P71" s="160"/>
      <c r="Q71" s="520"/>
      <c r="R71" s="529" t="e">
        <f>+R73/R72</f>
        <v>#DIV/0!</v>
      </c>
    </row>
    <row r="72" spans="1:18" s="535" customFormat="1" hidden="1" x14ac:dyDescent="0.25">
      <c r="A72" s="536"/>
      <c r="B72" s="536" t="s">
        <v>135</v>
      </c>
      <c r="D72" s="157"/>
      <c r="E72" s="157"/>
      <c r="F72" s="157"/>
      <c r="G72" s="157"/>
      <c r="H72" s="157"/>
      <c r="I72" s="157"/>
      <c r="K72" s="157"/>
      <c r="L72" s="157"/>
      <c r="M72" s="157"/>
      <c r="N72" s="157"/>
      <c r="O72" s="157"/>
      <c r="P72" s="157"/>
      <c r="Q72" s="520"/>
      <c r="R72" s="521">
        <f>SUM(D72:Q72)</f>
        <v>0</v>
      </c>
    </row>
    <row r="73" spans="1:18" s="535" customFormat="1" hidden="1" x14ac:dyDescent="0.25">
      <c r="A73" s="536"/>
      <c r="B73" s="536" t="s">
        <v>13</v>
      </c>
      <c r="D73" s="526">
        <f>+D71*D72</f>
        <v>0</v>
      </c>
      <c r="E73" s="526">
        <f t="shared" ref="E73:P73" si="26">+E71*E72</f>
        <v>0</v>
      </c>
      <c r="F73" s="526">
        <f t="shared" si="26"/>
        <v>0</v>
      </c>
      <c r="G73" s="526">
        <f t="shared" si="26"/>
        <v>0</v>
      </c>
      <c r="H73" s="526">
        <f t="shared" si="26"/>
        <v>0</v>
      </c>
      <c r="I73" s="526">
        <f>+I71*I72</f>
        <v>0</v>
      </c>
      <c r="K73" s="526">
        <f t="shared" si="26"/>
        <v>0</v>
      </c>
      <c r="L73" s="526">
        <f t="shared" si="26"/>
        <v>0</v>
      </c>
      <c r="M73" s="526">
        <f t="shared" si="26"/>
        <v>0</v>
      </c>
      <c r="N73" s="526">
        <f t="shared" si="26"/>
        <v>0</v>
      </c>
      <c r="O73" s="526">
        <f t="shared" si="26"/>
        <v>0</v>
      </c>
      <c r="P73" s="526">
        <f t="shared" si="26"/>
        <v>0</v>
      </c>
      <c r="Q73" s="520"/>
      <c r="R73" s="526">
        <f>SUM(D73:Q73)</f>
        <v>0</v>
      </c>
    </row>
    <row r="74" spans="1:18" s="535" customFormat="1" hidden="1" x14ac:dyDescent="0.25">
      <c r="A74" s="805" t="s">
        <v>238</v>
      </c>
      <c r="B74" s="846"/>
      <c r="D74" s="533"/>
      <c r="E74" s="531"/>
      <c r="F74" s="531"/>
      <c r="G74" s="531"/>
      <c r="H74" s="531"/>
      <c r="I74" s="554"/>
      <c r="K74" s="533"/>
      <c r="L74" s="531"/>
      <c r="M74" s="531"/>
      <c r="N74" s="555"/>
      <c r="O74" s="555"/>
      <c r="P74" s="554"/>
      <c r="Q74" s="520"/>
      <c r="R74" s="558"/>
    </row>
    <row r="75" spans="1:18" s="535" customFormat="1" ht="15.6" hidden="1" x14ac:dyDescent="0.25">
      <c r="A75" s="536"/>
      <c r="B75" s="321" t="s">
        <v>190</v>
      </c>
      <c r="D75" s="762"/>
      <c r="E75" s="762"/>
      <c r="F75" s="762"/>
      <c r="G75" s="762"/>
      <c r="H75" s="763"/>
      <c r="I75" s="528"/>
      <c r="K75" s="796" t="s">
        <v>27</v>
      </c>
      <c r="L75" s="796"/>
      <c r="M75" s="797"/>
      <c r="N75" s="211"/>
      <c r="O75" s="212"/>
      <c r="P75" s="213"/>
      <c r="Q75" s="520"/>
      <c r="R75" s="557"/>
    </row>
    <row r="76" spans="1:18" s="535" customFormat="1" hidden="1" x14ac:dyDescent="0.25">
      <c r="A76" s="536"/>
      <c r="B76" s="536" t="s">
        <v>14</v>
      </c>
      <c r="D76" s="154"/>
      <c r="E76" s="154"/>
      <c r="F76" s="154"/>
      <c r="G76" s="154"/>
      <c r="H76" s="154"/>
      <c r="I76" s="160"/>
      <c r="K76" s="154"/>
      <c r="L76" s="154"/>
      <c r="M76" s="154"/>
      <c r="N76" s="160"/>
      <c r="O76" s="160"/>
      <c r="P76" s="160"/>
      <c r="Q76" s="520"/>
      <c r="R76" s="529" t="e">
        <f>+R78/R77</f>
        <v>#DIV/0!</v>
      </c>
    </row>
    <row r="77" spans="1:18" s="535" customFormat="1" hidden="1" x14ac:dyDescent="0.25">
      <c r="A77" s="536"/>
      <c r="B77" s="536" t="s">
        <v>135</v>
      </c>
      <c r="D77" s="157"/>
      <c r="E77" s="157"/>
      <c r="F77" s="157"/>
      <c r="G77" s="157"/>
      <c r="H77" s="157"/>
      <c r="I77" s="157"/>
      <c r="K77" s="157"/>
      <c r="L77" s="157"/>
      <c r="M77" s="157"/>
      <c r="N77" s="157"/>
      <c r="O77" s="157"/>
      <c r="P77" s="157"/>
      <c r="Q77" s="520"/>
      <c r="R77" s="521">
        <f>SUM(D77:Q77)</f>
        <v>0</v>
      </c>
    </row>
    <row r="78" spans="1:18" s="535" customFormat="1" hidden="1" x14ac:dyDescent="0.25">
      <c r="A78" s="536"/>
      <c r="B78" s="536" t="s">
        <v>13</v>
      </c>
      <c r="D78" s="526">
        <f>+D76*D77</f>
        <v>0</v>
      </c>
      <c r="E78" s="526">
        <f t="shared" ref="E78:P78" si="27">+E76*E77</f>
        <v>0</v>
      </c>
      <c r="F78" s="526">
        <f t="shared" si="27"/>
        <v>0</v>
      </c>
      <c r="G78" s="526">
        <f t="shared" si="27"/>
        <v>0</v>
      </c>
      <c r="H78" s="526">
        <f t="shared" si="27"/>
        <v>0</v>
      </c>
      <c r="I78" s="526">
        <f>+I76*I77</f>
        <v>0</v>
      </c>
      <c r="K78" s="526">
        <f t="shared" si="27"/>
        <v>0</v>
      </c>
      <c r="L78" s="526">
        <f t="shared" si="27"/>
        <v>0</v>
      </c>
      <c r="M78" s="526">
        <f t="shared" si="27"/>
        <v>0</v>
      </c>
      <c r="N78" s="526">
        <f t="shared" si="27"/>
        <v>0</v>
      </c>
      <c r="O78" s="526">
        <f t="shared" si="27"/>
        <v>0</v>
      </c>
      <c r="P78" s="526">
        <f t="shared" si="27"/>
        <v>0</v>
      </c>
      <c r="Q78" s="520"/>
      <c r="R78" s="526">
        <f>SUM(D78:Q78)</f>
        <v>0</v>
      </c>
    </row>
    <row r="79" spans="1:18" s="535" customFormat="1" hidden="1" x14ac:dyDescent="0.25">
      <c r="A79" s="805" t="s">
        <v>239</v>
      </c>
      <c r="B79" s="846"/>
      <c r="D79" s="533"/>
      <c r="E79" s="531"/>
      <c r="F79" s="531"/>
      <c r="G79" s="531"/>
      <c r="H79" s="531"/>
      <c r="I79" s="554"/>
      <c r="K79" s="533"/>
      <c r="L79" s="531"/>
      <c r="M79" s="531"/>
      <c r="N79" s="555"/>
      <c r="O79" s="555"/>
      <c r="P79" s="554"/>
      <c r="Q79" s="520"/>
      <c r="R79" s="558"/>
    </row>
    <row r="80" spans="1:18" s="535" customFormat="1" ht="15.6" hidden="1" x14ac:dyDescent="0.25">
      <c r="A80" s="536"/>
      <c r="B80" s="321" t="s">
        <v>190</v>
      </c>
      <c r="D80" s="762"/>
      <c r="E80" s="762"/>
      <c r="F80" s="762"/>
      <c r="G80" s="762"/>
      <c r="H80" s="763"/>
      <c r="I80" s="528"/>
      <c r="K80" s="796" t="s">
        <v>27</v>
      </c>
      <c r="L80" s="796"/>
      <c r="M80" s="797"/>
      <c r="N80" s="211"/>
      <c r="O80" s="212"/>
      <c r="P80" s="213"/>
      <c r="Q80" s="520"/>
      <c r="R80" s="557"/>
    </row>
    <row r="81" spans="1:20" s="535" customFormat="1" hidden="1" x14ac:dyDescent="0.25">
      <c r="A81" s="536"/>
      <c r="B81" s="536" t="s">
        <v>14</v>
      </c>
      <c r="D81" s="154"/>
      <c r="E81" s="154"/>
      <c r="F81" s="154"/>
      <c r="G81" s="154"/>
      <c r="H81" s="154"/>
      <c r="I81" s="160"/>
      <c r="K81" s="154"/>
      <c r="L81" s="154"/>
      <c r="M81" s="154"/>
      <c r="N81" s="160"/>
      <c r="O81" s="160"/>
      <c r="P81" s="160"/>
      <c r="Q81" s="520"/>
      <c r="R81" s="529" t="e">
        <f>+R83/R82</f>
        <v>#DIV/0!</v>
      </c>
    </row>
    <row r="82" spans="1:20" s="535" customFormat="1" hidden="1" x14ac:dyDescent="0.25">
      <c r="A82" s="536"/>
      <c r="B82" s="536" t="s">
        <v>135</v>
      </c>
      <c r="D82" s="157"/>
      <c r="E82" s="157"/>
      <c r="F82" s="157"/>
      <c r="G82" s="157"/>
      <c r="H82" s="157"/>
      <c r="I82" s="157"/>
      <c r="K82" s="157"/>
      <c r="L82" s="157"/>
      <c r="M82" s="157"/>
      <c r="N82" s="157"/>
      <c r="O82" s="157"/>
      <c r="P82" s="157"/>
      <c r="Q82" s="520"/>
      <c r="R82" s="521">
        <f>SUM(D82:Q82)</f>
        <v>0</v>
      </c>
    </row>
    <row r="83" spans="1:20" s="535" customFormat="1" hidden="1" x14ac:dyDescent="0.25">
      <c r="A83" s="536"/>
      <c r="B83" s="536" t="s">
        <v>13</v>
      </c>
      <c r="D83" s="526">
        <f>+D81*D82</f>
        <v>0</v>
      </c>
      <c r="E83" s="526">
        <f t="shared" ref="E83:P83" si="28">+E81*E82</f>
        <v>0</v>
      </c>
      <c r="F83" s="526">
        <f t="shared" si="28"/>
        <v>0</v>
      </c>
      <c r="G83" s="526">
        <f t="shared" si="28"/>
        <v>0</v>
      </c>
      <c r="H83" s="526">
        <f t="shared" si="28"/>
        <v>0</v>
      </c>
      <c r="I83" s="526">
        <f>+I81*I82</f>
        <v>0</v>
      </c>
      <c r="K83" s="526">
        <f t="shared" si="28"/>
        <v>0</v>
      </c>
      <c r="L83" s="526">
        <f t="shared" si="28"/>
        <v>0</v>
      </c>
      <c r="M83" s="526">
        <f t="shared" si="28"/>
        <v>0</v>
      </c>
      <c r="N83" s="526">
        <f t="shared" si="28"/>
        <v>0</v>
      </c>
      <c r="O83" s="526">
        <f t="shared" si="28"/>
        <v>0</v>
      </c>
      <c r="P83" s="526">
        <f t="shared" si="28"/>
        <v>0</v>
      </c>
      <c r="Q83" s="520"/>
      <c r="R83" s="526">
        <f>SUM(D83:Q83)</f>
        <v>0</v>
      </c>
    </row>
    <row r="84" spans="1:20" s="535" customFormat="1" hidden="1" x14ac:dyDescent="0.25">
      <c r="A84" s="805" t="s">
        <v>240</v>
      </c>
      <c r="B84" s="846"/>
      <c r="D84" s="533"/>
      <c r="E84" s="531"/>
      <c r="F84" s="531"/>
      <c r="G84" s="531"/>
      <c r="H84" s="531"/>
      <c r="I84" s="554"/>
      <c r="K84" s="533"/>
      <c r="L84" s="531"/>
      <c r="M84" s="531"/>
      <c r="N84" s="555"/>
      <c r="O84" s="555"/>
      <c r="P84" s="554"/>
      <c r="Q84" s="520"/>
      <c r="R84" s="558"/>
    </row>
    <row r="85" spans="1:20" s="535" customFormat="1" ht="15.6" hidden="1" x14ac:dyDescent="0.25">
      <c r="A85" s="536"/>
      <c r="B85" s="321" t="s">
        <v>190</v>
      </c>
      <c r="D85" s="762"/>
      <c r="E85" s="762"/>
      <c r="F85" s="762"/>
      <c r="G85" s="762"/>
      <c r="H85" s="763"/>
      <c r="I85" s="528"/>
      <c r="K85" s="796" t="s">
        <v>27</v>
      </c>
      <c r="L85" s="796"/>
      <c r="M85" s="797"/>
      <c r="N85" s="211"/>
      <c r="O85" s="212"/>
      <c r="P85" s="213"/>
      <c r="Q85" s="520"/>
      <c r="R85" s="557"/>
    </row>
    <row r="86" spans="1:20" s="535" customFormat="1" hidden="1" x14ac:dyDescent="0.25">
      <c r="A86" s="536"/>
      <c r="B86" s="536" t="s">
        <v>14</v>
      </c>
      <c r="D86" s="154"/>
      <c r="E86" s="154"/>
      <c r="F86" s="154"/>
      <c r="G86" s="154"/>
      <c r="H86" s="154"/>
      <c r="I86" s="160"/>
      <c r="K86" s="154"/>
      <c r="L86" s="154"/>
      <c r="M86" s="154"/>
      <c r="N86" s="160"/>
      <c r="O86" s="160"/>
      <c r="P86" s="160"/>
      <c r="Q86" s="520"/>
      <c r="R86" s="529" t="e">
        <f>+R88/R87</f>
        <v>#DIV/0!</v>
      </c>
    </row>
    <row r="87" spans="1:20" s="535" customFormat="1" hidden="1" x14ac:dyDescent="0.25">
      <c r="A87" s="536"/>
      <c r="B87" s="536" t="s">
        <v>135</v>
      </c>
      <c r="D87" s="157"/>
      <c r="E87" s="157"/>
      <c r="F87" s="157"/>
      <c r="G87" s="157"/>
      <c r="H87" s="157"/>
      <c r="I87" s="157"/>
      <c r="K87" s="157"/>
      <c r="L87" s="157"/>
      <c r="M87" s="157"/>
      <c r="N87" s="157"/>
      <c r="O87" s="157"/>
      <c r="P87" s="157"/>
      <c r="Q87" s="520"/>
      <c r="R87" s="521">
        <f>SUM(D87:Q87)</f>
        <v>0</v>
      </c>
    </row>
    <row r="88" spans="1:20" s="535" customFormat="1" hidden="1" x14ac:dyDescent="0.25">
      <c r="A88" s="536"/>
      <c r="B88" s="536" t="s">
        <v>13</v>
      </c>
      <c r="D88" s="522">
        <f>+D86*D87</f>
        <v>0</v>
      </c>
      <c r="E88" s="522">
        <f t="shared" ref="E88:P88" si="29">+E86*E87</f>
        <v>0</v>
      </c>
      <c r="F88" s="522">
        <f t="shared" si="29"/>
        <v>0</v>
      </c>
      <c r="G88" s="522">
        <f t="shared" si="29"/>
        <v>0</v>
      </c>
      <c r="H88" s="522">
        <f t="shared" si="29"/>
        <v>0</v>
      </c>
      <c r="I88" s="522">
        <f>+I86*I87</f>
        <v>0</v>
      </c>
      <c r="K88" s="522">
        <f t="shared" si="29"/>
        <v>0</v>
      </c>
      <c r="L88" s="522">
        <f t="shared" si="29"/>
        <v>0</v>
      </c>
      <c r="M88" s="522">
        <f t="shared" si="29"/>
        <v>0</v>
      </c>
      <c r="N88" s="522">
        <f t="shared" si="29"/>
        <v>0</v>
      </c>
      <c r="O88" s="522">
        <f t="shared" si="29"/>
        <v>0</v>
      </c>
      <c r="P88" s="522">
        <f t="shared" si="29"/>
        <v>0</v>
      </c>
      <c r="Q88" s="520"/>
      <c r="R88" s="522">
        <f>SUM(D88:Q88)</f>
        <v>0</v>
      </c>
    </row>
    <row r="89" spans="1:20" s="535" customFormat="1" x14ac:dyDescent="0.25">
      <c r="A89" s="520"/>
      <c r="B89" s="520"/>
      <c r="C89" s="520"/>
      <c r="D89" s="519"/>
      <c r="E89" s="519"/>
      <c r="F89" s="519"/>
      <c r="G89" s="519"/>
      <c r="H89" s="519"/>
      <c r="I89" s="519"/>
      <c r="J89" s="519"/>
      <c r="K89" s="519"/>
      <c r="L89" s="519"/>
      <c r="M89" s="519"/>
      <c r="N89" s="519"/>
      <c r="O89" s="519"/>
      <c r="P89" s="520"/>
      <c r="Q89" s="519"/>
    </row>
    <row r="90" spans="1:20" s="4" customFormat="1" x14ac:dyDescent="0.25">
      <c r="A90" s="194" t="s">
        <v>179</v>
      </c>
      <c r="B90" s="195"/>
      <c r="C90" s="195"/>
      <c r="D90" s="195"/>
      <c r="E90" s="195"/>
      <c r="F90" s="195"/>
      <c r="G90" s="195"/>
      <c r="H90" s="195"/>
      <c r="I90" s="195"/>
      <c r="J90" s="195"/>
      <c r="K90" s="195"/>
      <c r="L90" s="195"/>
      <c r="M90" s="195"/>
      <c r="N90" s="195"/>
      <c r="O90" s="195"/>
      <c r="P90" s="195"/>
      <c r="Q90" s="195"/>
      <c r="R90" s="196"/>
    </row>
    <row r="91" spans="1:20" s="4" customFormat="1" ht="37.200000000000003" customHeight="1" x14ac:dyDescent="0.25">
      <c r="A91" s="809" t="s">
        <v>217</v>
      </c>
      <c r="B91" s="810"/>
      <c r="C91" s="810"/>
      <c r="D91" s="810"/>
      <c r="E91" s="810"/>
      <c r="F91" s="810"/>
      <c r="G91" s="810"/>
      <c r="H91" s="810"/>
      <c r="I91" s="810"/>
      <c r="J91" s="810"/>
      <c r="K91" s="810"/>
      <c r="L91" s="810"/>
      <c r="M91" s="810"/>
      <c r="N91" s="810"/>
      <c r="O91" s="810"/>
      <c r="P91" s="810"/>
      <c r="Q91" s="810"/>
      <c r="R91" s="811"/>
    </row>
    <row r="92" spans="1:20" s="4" customFormat="1" x14ac:dyDescent="0.25">
      <c r="A92" s="197"/>
      <c r="B92" s="198"/>
      <c r="C92" s="198"/>
      <c r="D92" s="198"/>
      <c r="E92" s="198"/>
      <c r="F92" s="198"/>
      <c r="G92" s="198"/>
      <c r="H92" s="198"/>
      <c r="I92" s="198"/>
      <c r="J92" s="198"/>
      <c r="K92" s="198"/>
      <c r="L92" s="198"/>
      <c r="M92" s="198"/>
      <c r="N92" s="198"/>
      <c r="O92" s="198"/>
      <c r="P92" s="198"/>
      <c r="Q92" s="198"/>
      <c r="R92" s="199"/>
      <c r="S92" s="331"/>
      <c r="T92" s="331"/>
    </row>
    <row r="93" spans="1:20" s="535" customFormat="1" x14ac:dyDescent="0.25">
      <c r="A93" s="520"/>
      <c r="B93" s="520"/>
      <c r="C93" s="520"/>
      <c r="D93" s="519"/>
      <c r="E93" s="519"/>
      <c r="F93" s="519"/>
      <c r="G93" s="519"/>
      <c r="H93" s="519"/>
      <c r="I93" s="519"/>
      <c r="J93" s="519"/>
      <c r="K93" s="519"/>
      <c r="L93" s="519"/>
      <c r="M93" s="519"/>
      <c r="N93" s="519"/>
      <c r="O93" s="519"/>
      <c r="P93" s="520"/>
      <c r="Q93" s="519"/>
    </row>
    <row r="94" spans="1:20" s="535" customFormat="1" ht="73.95" customHeight="1" x14ac:dyDescent="0.25">
      <c r="A94" s="832" t="s">
        <v>266</v>
      </c>
      <c r="B94" s="833"/>
      <c r="C94" s="833"/>
      <c r="D94" s="833"/>
      <c r="E94" s="833"/>
      <c r="F94" s="833"/>
      <c r="G94" s="833"/>
      <c r="H94" s="833"/>
      <c r="I94" s="833"/>
      <c r="J94" s="833"/>
      <c r="K94" s="833"/>
      <c r="L94" s="833"/>
      <c r="M94" s="833"/>
      <c r="N94" s="833"/>
      <c r="O94" s="833"/>
      <c r="P94" s="833"/>
      <c r="Q94" s="833"/>
      <c r="R94" s="834"/>
    </row>
    <row r="95" spans="1:20" s="535" customFormat="1" x14ac:dyDescent="0.25"/>
    <row r="96" spans="1:20" s="535" customFormat="1" x14ac:dyDescent="0.25"/>
    <row r="97" spans="1:19" s="573" customFormat="1" ht="54.6" customHeight="1" x14ac:dyDescent="0.3">
      <c r="A97" s="856" t="s">
        <v>270</v>
      </c>
      <c r="B97" s="850"/>
      <c r="D97" s="857" t="s">
        <v>271</v>
      </c>
      <c r="E97" s="852"/>
      <c r="F97" s="852"/>
      <c r="G97" s="852"/>
      <c r="H97" s="852"/>
      <c r="I97" s="852"/>
      <c r="K97" s="857" t="s">
        <v>271</v>
      </c>
      <c r="L97" s="852"/>
      <c r="M97" s="852"/>
      <c r="N97" s="852"/>
      <c r="O97" s="852"/>
      <c r="P97" s="852"/>
      <c r="R97" s="502" t="s">
        <v>272</v>
      </c>
    </row>
    <row r="98" spans="1:19" s="535" customFormat="1" x14ac:dyDescent="0.25">
      <c r="A98" s="853"/>
      <c r="B98" s="853"/>
      <c r="D98" s="154"/>
      <c r="E98" s="154"/>
      <c r="F98" s="154"/>
      <c r="G98" s="154"/>
      <c r="H98" s="154"/>
      <c r="I98" s="154"/>
      <c r="J98" s="366"/>
      <c r="K98" s="154"/>
      <c r="L98" s="154"/>
      <c r="M98" s="154"/>
      <c r="N98" s="154"/>
      <c r="O98" s="154"/>
      <c r="P98" s="154"/>
      <c r="R98" s="522">
        <f t="shared" ref="R98:R106" si="30">SUM(D98:Q98)</f>
        <v>0</v>
      </c>
      <c r="S98" s="436" t="str">
        <f>IF(A98=0,IF(R98=0," ","ERROR, NO DESCRIPTION OF COST HAS BEEN PROVIDED")," ")</f>
        <v xml:space="preserve"> </v>
      </c>
    </row>
    <row r="99" spans="1:19" s="535" customFormat="1" x14ac:dyDescent="0.25">
      <c r="A99" s="853"/>
      <c r="B99" s="853"/>
      <c r="D99" s="384"/>
      <c r="E99" s="384"/>
      <c r="F99" s="384"/>
      <c r="G99" s="384"/>
      <c r="H99" s="384"/>
      <c r="I99" s="384"/>
      <c r="J99" s="367"/>
      <c r="K99" s="384"/>
      <c r="L99" s="384"/>
      <c r="M99" s="384"/>
      <c r="N99" s="384"/>
      <c r="O99" s="384"/>
      <c r="P99" s="384"/>
      <c r="R99" s="578">
        <f t="shared" si="30"/>
        <v>0</v>
      </c>
      <c r="S99" s="436" t="str">
        <f t="shared" ref="S99:S105" si="31">IF(A99=0,IF(R99=0," ","ERROR, NO DESCRIPTION OF COST HAS BEEN PROVIDED")," ")</f>
        <v xml:space="preserve"> </v>
      </c>
    </row>
    <row r="100" spans="1:19" s="535" customFormat="1" x14ac:dyDescent="0.25">
      <c r="A100" s="853"/>
      <c r="B100" s="853"/>
      <c r="D100" s="384"/>
      <c r="E100" s="384"/>
      <c r="F100" s="384"/>
      <c r="G100" s="384"/>
      <c r="H100" s="384"/>
      <c r="I100" s="384"/>
      <c r="J100" s="367"/>
      <c r="K100" s="384"/>
      <c r="L100" s="384"/>
      <c r="M100" s="384"/>
      <c r="N100" s="384"/>
      <c r="O100" s="384"/>
      <c r="P100" s="384"/>
      <c r="R100" s="578">
        <f t="shared" si="30"/>
        <v>0</v>
      </c>
      <c r="S100" s="436" t="str">
        <f t="shared" si="31"/>
        <v xml:space="preserve"> </v>
      </c>
    </row>
    <row r="101" spans="1:19" s="535" customFormat="1" x14ac:dyDescent="0.25">
      <c r="A101" s="853" t="s">
        <v>313</v>
      </c>
      <c r="B101" s="853"/>
      <c r="D101" s="384"/>
      <c r="E101" s="384"/>
      <c r="F101" s="384"/>
      <c r="G101" s="384"/>
      <c r="H101" s="384"/>
      <c r="I101" s="384"/>
      <c r="J101" s="367"/>
      <c r="K101" s="384"/>
      <c r="L101" s="384"/>
      <c r="M101" s="384"/>
      <c r="N101" s="384"/>
      <c r="O101" s="384"/>
      <c r="P101" s="384"/>
      <c r="R101" s="578">
        <f t="shared" si="30"/>
        <v>0</v>
      </c>
      <c r="S101" s="436" t="str">
        <f t="shared" si="31"/>
        <v xml:space="preserve"> </v>
      </c>
    </row>
    <row r="102" spans="1:19" s="535" customFormat="1" hidden="1" x14ac:dyDescent="0.25">
      <c r="A102" s="853"/>
      <c r="B102" s="853"/>
      <c r="D102" s="384"/>
      <c r="E102" s="384"/>
      <c r="F102" s="384"/>
      <c r="G102" s="384"/>
      <c r="H102" s="384"/>
      <c r="I102" s="384"/>
      <c r="J102" s="367"/>
      <c r="K102" s="384"/>
      <c r="L102" s="384"/>
      <c r="M102" s="384"/>
      <c r="N102" s="384"/>
      <c r="O102" s="384"/>
      <c r="P102" s="384"/>
      <c r="R102" s="578">
        <f t="shared" si="30"/>
        <v>0</v>
      </c>
      <c r="S102" s="436" t="str">
        <f t="shared" si="31"/>
        <v xml:space="preserve"> </v>
      </c>
    </row>
    <row r="103" spans="1:19" s="535" customFormat="1" hidden="1" x14ac:dyDescent="0.25">
      <c r="A103" s="853"/>
      <c r="B103" s="853"/>
      <c r="D103" s="384"/>
      <c r="E103" s="384"/>
      <c r="F103" s="384"/>
      <c r="G103" s="384"/>
      <c r="H103" s="384"/>
      <c r="I103" s="384"/>
      <c r="J103" s="367"/>
      <c r="K103" s="384"/>
      <c r="L103" s="384"/>
      <c r="M103" s="384"/>
      <c r="N103" s="384"/>
      <c r="O103" s="384"/>
      <c r="P103" s="384"/>
      <c r="R103" s="578">
        <f t="shared" si="30"/>
        <v>0</v>
      </c>
      <c r="S103" s="436" t="str">
        <f t="shared" si="31"/>
        <v xml:space="preserve"> </v>
      </c>
    </row>
    <row r="104" spans="1:19" s="535" customFormat="1" hidden="1" x14ac:dyDescent="0.25">
      <c r="A104" s="853"/>
      <c r="B104" s="853"/>
      <c r="D104" s="384"/>
      <c r="E104" s="384"/>
      <c r="F104" s="384"/>
      <c r="G104" s="384"/>
      <c r="H104" s="384"/>
      <c r="I104" s="384"/>
      <c r="J104" s="367"/>
      <c r="K104" s="384"/>
      <c r="L104" s="384"/>
      <c r="M104" s="384"/>
      <c r="N104" s="384"/>
      <c r="O104" s="384"/>
      <c r="P104" s="384"/>
      <c r="R104" s="578">
        <f t="shared" si="30"/>
        <v>0</v>
      </c>
      <c r="S104" s="436" t="str">
        <f t="shared" si="31"/>
        <v xml:space="preserve"> </v>
      </c>
    </row>
    <row r="105" spans="1:19" s="535" customFormat="1" hidden="1" x14ac:dyDescent="0.25">
      <c r="A105" s="853"/>
      <c r="B105" s="853"/>
      <c r="D105" s="384"/>
      <c r="E105" s="384"/>
      <c r="F105" s="384"/>
      <c r="G105" s="384"/>
      <c r="H105" s="384"/>
      <c r="I105" s="384"/>
      <c r="J105" s="367"/>
      <c r="K105" s="384"/>
      <c r="L105" s="384"/>
      <c r="M105" s="384"/>
      <c r="N105" s="384"/>
      <c r="O105" s="384"/>
      <c r="P105" s="384"/>
      <c r="R105" s="578">
        <f t="shared" si="30"/>
        <v>0</v>
      </c>
      <c r="S105" s="436" t="str">
        <f t="shared" si="31"/>
        <v xml:space="preserve"> </v>
      </c>
    </row>
    <row r="106" spans="1:19" s="535" customFormat="1" x14ac:dyDescent="0.25">
      <c r="A106" s="572"/>
      <c r="B106" s="574" t="s">
        <v>130</v>
      </c>
      <c r="C106" s="564"/>
      <c r="D106" s="576">
        <f t="shared" ref="D106:I106" si="32">SUM(D98:D105)</f>
        <v>0</v>
      </c>
      <c r="E106" s="576">
        <f t="shared" si="32"/>
        <v>0</v>
      </c>
      <c r="F106" s="576">
        <f t="shared" si="32"/>
        <v>0</v>
      </c>
      <c r="G106" s="576">
        <f t="shared" si="32"/>
        <v>0</v>
      </c>
      <c r="H106" s="576">
        <f t="shared" si="32"/>
        <v>0</v>
      </c>
      <c r="I106" s="576">
        <f t="shared" si="32"/>
        <v>0</v>
      </c>
      <c r="J106" s="565"/>
      <c r="K106" s="576">
        <f t="shared" ref="K106:P106" si="33">SUM(K98:K105)</f>
        <v>0</v>
      </c>
      <c r="L106" s="576">
        <f t="shared" si="33"/>
        <v>0</v>
      </c>
      <c r="M106" s="576">
        <f t="shared" si="33"/>
        <v>0</v>
      </c>
      <c r="N106" s="576">
        <f t="shared" si="33"/>
        <v>0</v>
      </c>
      <c r="O106" s="576">
        <f t="shared" si="33"/>
        <v>0</v>
      </c>
      <c r="P106" s="576">
        <f t="shared" si="33"/>
        <v>0</v>
      </c>
      <c r="R106" s="578">
        <f t="shared" si="30"/>
        <v>0</v>
      </c>
    </row>
    <row r="107" spans="1:19" s="535" customFormat="1" x14ac:dyDescent="0.25">
      <c r="A107" s="572"/>
      <c r="B107" s="572" t="s">
        <v>132</v>
      </c>
      <c r="C107" s="433"/>
      <c r="D107" s="322"/>
      <c r="E107" s="322"/>
      <c r="F107" s="322"/>
      <c r="G107" s="322"/>
      <c r="H107" s="322"/>
      <c r="I107" s="322"/>
      <c r="J107" s="372"/>
      <c r="K107" s="322"/>
      <c r="L107" s="322"/>
      <c r="M107" s="322"/>
      <c r="N107" s="322"/>
      <c r="O107" s="322"/>
      <c r="P107" s="322"/>
      <c r="R107" s="577" t="e">
        <f>+R108/R106</f>
        <v>#DIV/0!</v>
      </c>
    </row>
    <row r="108" spans="1:19" s="535" customFormat="1" ht="13.8" thickBot="1" x14ac:dyDescent="0.3">
      <c r="A108" s="572"/>
      <c r="B108" s="536" t="s">
        <v>131</v>
      </c>
      <c r="C108" s="564"/>
      <c r="D108" s="638">
        <f>+D106*D107</f>
        <v>0</v>
      </c>
      <c r="E108" s="638">
        <f t="shared" ref="E108:P108" si="34">+E106*E107</f>
        <v>0</v>
      </c>
      <c r="F108" s="638">
        <f t="shared" si="34"/>
        <v>0</v>
      </c>
      <c r="G108" s="638">
        <f t="shared" si="34"/>
        <v>0</v>
      </c>
      <c r="H108" s="638">
        <f t="shared" si="34"/>
        <v>0</v>
      </c>
      <c r="I108" s="638">
        <f t="shared" si="34"/>
        <v>0</v>
      </c>
      <c r="J108" s="566"/>
      <c r="K108" s="638">
        <f t="shared" si="34"/>
        <v>0</v>
      </c>
      <c r="L108" s="638">
        <f t="shared" si="34"/>
        <v>0</v>
      </c>
      <c r="M108" s="638">
        <f t="shared" si="34"/>
        <v>0</v>
      </c>
      <c r="N108" s="638">
        <f t="shared" si="34"/>
        <v>0</v>
      </c>
      <c r="O108" s="638">
        <f t="shared" si="34"/>
        <v>0</v>
      </c>
      <c r="P108" s="638">
        <f t="shared" si="34"/>
        <v>0</v>
      </c>
      <c r="R108" s="639">
        <f>SUM(D108:Q108)</f>
        <v>0</v>
      </c>
    </row>
    <row r="109" spans="1:19" s="535" customFormat="1" ht="19.95" customHeight="1" thickTop="1" x14ac:dyDescent="0.25">
      <c r="A109" s="575" t="s">
        <v>265</v>
      </c>
      <c r="B109" s="575"/>
      <c r="D109" s="529">
        <f>+D106+D108</f>
        <v>0</v>
      </c>
      <c r="E109" s="529">
        <f t="shared" ref="E109:P109" si="35">+E106+E108</f>
        <v>0</v>
      </c>
      <c r="F109" s="529">
        <f t="shared" si="35"/>
        <v>0</v>
      </c>
      <c r="G109" s="529">
        <f t="shared" si="35"/>
        <v>0</v>
      </c>
      <c r="H109" s="529">
        <f t="shared" si="35"/>
        <v>0</v>
      </c>
      <c r="I109" s="529">
        <f t="shared" si="35"/>
        <v>0</v>
      </c>
      <c r="J109" s="539"/>
      <c r="K109" s="529">
        <f t="shared" si="35"/>
        <v>0</v>
      </c>
      <c r="L109" s="529">
        <f t="shared" si="35"/>
        <v>0</v>
      </c>
      <c r="M109" s="529">
        <f t="shared" si="35"/>
        <v>0</v>
      </c>
      <c r="N109" s="529">
        <f t="shared" si="35"/>
        <v>0</v>
      </c>
      <c r="O109" s="529">
        <f t="shared" si="35"/>
        <v>0</v>
      </c>
      <c r="P109" s="529">
        <f t="shared" si="35"/>
        <v>0</v>
      </c>
      <c r="R109" s="579">
        <f>SUM(D109:Q109)</f>
        <v>0</v>
      </c>
    </row>
    <row r="110" spans="1:19" s="535" customFormat="1" x14ac:dyDescent="0.25">
      <c r="F110" s="436"/>
      <c r="K110" s="436"/>
    </row>
    <row r="111" spans="1:19" s="535" customFormat="1" x14ac:dyDescent="0.25"/>
    <row r="112" spans="1:19" s="535" customFormat="1" ht="87.6" customHeight="1" x14ac:dyDescent="0.25">
      <c r="A112" s="759" t="s">
        <v>227</v>
      </c>
      <c r="B112" s="760"/>
      <c r="C112" s="760"/>
      <c r="D112" s="760"/>
      <c r="E112" s="760"/>
      <c r="F112" s="760"/>
      <c r="G112" s="760"/>
      <c r="H112" s="760"/>
      <c r="I112" s="760"/>
      <c r="J112" s="760"/>
      <c r="K112" s="760"/>
      <c r="L112" s="760"/>
      <c r="M112" s="760"/>
      <c r="N112" s="760"/>
      <c r="O112" s="760"/>
      <c r="P112" s="760"/>
      <c r="Q112" s="760"/>
      <c r="R112" s="761"/>
    </row>
    <row r="113" spans="1:19" s="535" customFormat="1" x14ac:dyDescent="0.25">
      <c r="A113" s="100"/>
      <c r="B113" s="520"/>
    </row>
    <row r="114" spans="1:19" s="535" customFormat="1" ht="19.2" customHeight="1" x14ac:dyDescent="0.25">
      <c r="A114" s="766" t="s">
        <v>264</v>
      </c>
      <c r="B114" s="767"/>
      <c r="D114" s="457"/>
      <c r="E114" s="458"/>
      <c r="F114" s="458"/>
      <c r="G114" s="458"/>
      <c r="H114" s="458"/>
      <c r="I114" s="459"/>
      <c r="J114" s="444"/>
      <c r="K114" s="457"/>
      <c r="L114" s="458"/>
      <c r="M114" s="458"/>
      <c r="N114" s="458"/>
      <c r="O114" s="458"/>
      <c r="P114" s="459"/>
      <c r="Q114" s="444"/>
      <c r="R114" s="444"/>
    </row>
    <row r="115" spans="1:19" s="535" customFormat="1" x14ac:dyDescent="0.25">
      <c r="A115" s="264"/>
      <c r="B115" s="264" t="s">
        <v>15</v>
      </c>
      <c r="D115" s="518" t="str">
        <f t="shared" ref="D115:I115" ca="1" si="36">IF((D41+D46+D51+D56+D61+D67+D72+D77+D82+D87)-(D11+D17)=0," ","ERROR")</f>
        <v xml:space="preserve"> </v>
      </c>
      <c r="E115" s="518" t="str">
        <f t="shared" ca="1" si="36"/>
        <v xml:space="preserve"> </v>
      </c>
      <c r="F115" s="518" t="str">
        <f t="shared" ca="1" si="36"/>
        <v xml:space="preserve"> </v>
      </c>
      <c r="G115" s="518" t="str">
        <f t="shared" ca="1" si="36"/>
        <v xml:space="preserve"> </v>
      </c>
      <c r="H115" s="518" t="str">
        <f t="shared" ca="1" si="36"/>
        <v xml:space="preserve"> </v>
      </c>
      <c r="I115" s="518" t="str">
        <f t="shared" ca="1" si="36"/>
        <v xml:space="preserve"> </v>
      </c>
      <c r="J115" s="580"/>
      <c r="K115" s="518" t="str">
        <f t="shared" ref="K115:P115" ca="1" si="37">IF((K41+K46+K51+K56+K61+K67+K72+K77+K82+K87)-(K11+K17)=0," ","ERROR")</f>
        <v xml:space="preserve"> </v>
      </c>
      <c r="L115" s="518" t="str">
        <f t="shared" ca="1" si="37"/>
        <v xml:space="preserve"> </v>
      </c>
      <c r="M115" s="518" t="str">
        <f t="shared" ca="1" si="37"/>
        <v xml:space="preserve"> </v>
      </c>
      <c r="N115" s="518" t="str">
        <f t="shared" ca="1" si="37"/>
        <v xml:space="preserve"> </v>
      </c>
      <c r="O115" s="518" t="str">
        <f t="shared" ca="1" si="37"/>
        <v xml:space="preserve"> </v>
      </c>
      <c r="P115" s="518" t="str">
        <f t="shared" ca="1" si="37"/>
        <v xml:space="preserve"> </v>
      </c>
      <c r="Q115" s="444"/>
      <c r="R115" s="444"/>
      <c r="S115" s="444"/>
    </row>
    <row r="116" spans="1:19" s="535" customFormat="1" x14ac:dyDescent="0.25">
      <c r="A116" s="264"/>
      <c r="B116" s="264" t="s">
        <v>13</v>
      </c>
      <c r="D116" s="518" t="str">
        <f t="shared" ref="D116:I116" ca="1" si="38">IF((D42+D47+D52+D57+D62+D68+D73+D78+D83+D88)-(D13+D19)=0," ","ERROR")</f>
        <v xml:space="preserve"> </v>
      </c>
      <c r="E116" s="518" t="str">
        <f t="shared" ca="1" si="38"/>
        <v xml:space="preserve"> </v>
      </c>
      <c r="F116" s="518" t="str">
        <f t="shared" ca="1" si="38"/>
        <v xml:space="preserve"> </v>
      </c>
      <c r="G116" s="518" t="str">
        <f t="shared" ca="1" si="38"/>
        <v xml:space="preserve"> </v>
      </c>
      <c r="H116" s="518" t="str">
        <f t="shared" ca="1" si="38"/>
        <v xml:space="preserve"> </v>
      </c>
      <c r="I116" s="518" t="str">
        <f t="shared" ca="1" si="38"/>
        <v xml:space="preserve"> </v>
      </c>
      <c r="J116" s="580"/>
      <c r="K116" s="518" t="str">
        <f t="shared" ref="K116:P116" ca="1" si="39">IF((K42+K47+K52+K57+K62+K68+K73+K78+K83+K88)-(K13+K19)=0," ","ERROR")</f>
        <v xml:space="preserve"> </v>
      </c>
      <c r="L116" s="518" t="str">
        <f t="shared" ca="1" si="39"/>
        <v xml:space="preserve"> </v>
      </c>
      <c r="M116" s="518" t="str">
        <f t="shared" ca="1" si="39"/>
        <v xml:space="preserve"> </v>
      </c>
      <c r="N116" s="518" t="str">
        <f t="shared" ca="1" si="39"/>
        <v xml:space="preserve"> </v>
      </c>
      <c r="O116" s="518" t="str">
        <f t="shared" ca="1" si="39"/>
        <v xml:space="preserve"> </v>
      </c>
      <c r="P116" s="518" t="str">
        <f t="shared" ca="1" si="39"/>
        <v xml:space="preserve"> </v>
      </c>
      <c r="Q116" s="444"/>
      <c r="R116" s="444"/>
      <c r="S116" s="444"/>
    </row>
    <row r="117" spans="1:19" s="535" customFormat="1" x14ac:dyDescent="0.25">
      <c r="A117" s="265"/>
      <c r="B117" s="265"/>
      <c r="E117" s="513"/>
      <c r="F117" s="513"/>
      <c r="G117" s="513"/>
      <c r="H117" s="513"/>
      <c r="I117" s="513"/>
      <c r="J117" s="580"/>
      <c r="K117" s="513"/>
      <c r="L117" s="513"/>
      <c r="M117" s="513"/>
      <c r="N117" s="513"/>
      <c r="O117" s="513"/>
      <c r="P117" s="513"/>
      <c r="Q117" s="444"/>
      <c r="R117" s="490"/>
      <c r="S117" s="444"/>
    </row>
    <row r="118" spans="1:19" s="535" customFormat="1" x14ac:dyDescent="0.25">
      <c r="A118" s="807" t="s">
        <v>187</v>
      </c>
      <c r="B118" s="808"/>
      <c r="D118" s="517">
        <f>+D42+D47+D52+D57+D62+D68+D73+D78+D83+D88</f>
        <v>0</v>
      </c>
      <c r="E118" s="517">
        <f t="shared" ref="E118:P118" si="40">+E42+E47+E52+E57+E62+E68+E73+E78+E83+E88</f>
        <v>0</v>
      </c>
      <c r="F118" s="517">
        <f t="shared" si="40"/>
        <v>0</v>
      </c>
      <c r="G118" s="517">
        <f t="shared" si="40"/>
        <v>0</v>
      </c>
      <c r="H118" s="517">
        <f t="shared" si="40"/>
        <v>0</v>
      </c>
      <c r="I118" s="517">
        <f t="shared" si="40"/>
        <v>0</v>
      </c>
      <c r="J118" s="581" t="s">
        <v>182</v>
      </c>
      <c r="K118" s="517">
        <f t="shared" si="40"/>
        <v>0</v>
      </c>
      <c r="L118" s="517">
        <f t="shared" si="40"/>
        <v>0</v>
      </c>
      <c r="M118" s="517">
        <f t="shared" si="40"/>
        <v>0</v>
      </c>
      <c r="N118" s="517">
        <f t="shared" si="40"/>
        <v>0</v>
      </c>
      <c r="O118" s="517">
        <f t="shared" si="40"/>
        <v>0</v>
      </c>
      <c r="P118" s="517">
        <f t="shared" si="40"/>
        <v>0</v>
      </c>
      <c r="Q118" s="581" t="s">
        <v>183</v>
      </c>
      <c r="R118" s="517">
        <f>SUM(D118:P118)</f>
        <v>0</v>
      </c>
    </row>
    <row r="119" spans="1:19" s="535" customFormat="1" x14ac:dyDescent="0.25">
      <c r="D119" s="567"/>
      <c r="Q119" s="444"/>
    </row>
    <row r="120" spans="1:19" s="535" customFormat="1" x14ac:dyDescent="0.25">
      <c r="D120" s="567"/>
    </row>
    <row r="121" spans="1:19" s="535" customFormat="1" x14ac:dyDescent="0.25">
      <c r="D121" s="567"/>
    </row>
    <row r="122" spans="1:19" s="535" customFormat="1" ht="13.8" hidden="1" thickBot="1" x14ac:dyDescent="0.3">
      <c r="B122" s="520"/>
    </row>
    <row r="123" spans="1:19" s="535" customFormat="1" ht="13.8" hidden="1" thickTop="1" x14ac:dyDescent="0.25">
      <c r="B123" s="568" t="s">
        <v>24</v>
      </c>
      <c r="C123" s="569"/>
    </row>
    <row r="124" spans="1:19" s="535" customFormat="1" hidden="1" x14ac:dyDescent="0.25">
      <c r="B124" s="520" t="s">
        <v>70</v>
      </c>
    </row>
    <row r="125" spans="1:19" s="535" customFormat="1" hidden="1" x14ac:dyDescent="0.25">
      <c r="B125" s="520" t="s">
        <v>26</v>
      </c>
    </row>
    <row r="126" spans="1:19" s="535" customFormat="1" hidden="1" x14ac:dyDescent="0.25">
      <c r="B126" s="520" t="s">
        <v>25</v>
      </c>
    </row>
    <row r="127" spans="1:19" s="535" customFormat="1" ht="13.8" hidden="1" thickBot="1" x14ac:dyDescent="0.3">
      <c r="B127" s="570" t="s">
        <v>27</v>
      </c>
      <c r="C127" s="571"/>
    </row>
    <row r="128" spans="1:19" s="535" customFormat="1" ht="13.8" hidden="1" thickTop="1" x14ac:dyDescent="0.25"/>
    <row r="129" s="535" customFormat="1" x14ac:dyDescent="0.25"/>
    <row r="130" s="535" customFormat="1" x14ac:dyDescent="0.25"/>
    <row r="131" s="535" customFormat="1" x14ac:dyDescent="0.25"/>
    <row r="132" s="535" customFormat="1" x14ac:dyDescent="0.25"/>
  </sheetData>
  <sheetProtection algorithmName="SHA-512" hashValue="n1BDowFF5y+/M0OGd8FO73yNvAE/quFugbjrnGrvDzoRmK6ni4ycEso6wcr0jiFekUWIBYZ0Ect9HRoO+4f6Fw==" saltValue="Xvxz+630ri87greoVC9Vtg==" spinCount="100000" sheet="1" formatColumns="0" formatRows="0" insertRows="0"/>
  <mergeCells count="75">
    <mergeCell ref="A114:B114"/>
    <mergeCell ref="A97:B97"/>
    <mergeCell ref="D97:I97"/>
    <mergeCell ref="K97:P97"/>
    <mergeCell ref="A105:B105"/>
    <mergeCell ref="A112:R112"/>
    <mergeCell ref="A58:B58"/>
    <mergeCell ref="A69:B69"/>
    <mergeCell ref="A64:B64"/>
    <mergeCell ref="A74:B74"/>
    <mergeCell ref="A79:B79"/>
    <mergeCell ref="D85:H85"/>
    <mergeCell ref="D39:H39"/>
    <mergeCell ref="K39:M39"/>
    <mergeCell ref="D59:H59"/>
    <mergeCell ref="K59:M59"/>
    <mergeCell ref="D54:H54"/>
    <mergeCell ref="K54:M54"/>
    <mergeCell ref="A1:R1"/>
    <mergeCell ref="D3:E3"/>
    <mergeCell ref="F3:I3"/>
    <mergeCell ref="K85:M85"/>
    <mergeCell ref="K44:M44"/>
    <mergeCell ref="D49:H49"/>
    <mergeCell ref="K49:M49"/>
    <mergeCell ref="D44:H44"/>
    <mergeCell ref="D65:H65"/>
    <mergeCell ref="K65:M65"/>
    <mergeCell ref="D70:H70"/>
    <mergeCell ref="K70:M70"/>
    <mergeCell ref="D75:H75"/>
    <mergeCell ref="K75:M75"/>
    <mergeCell ref="D80:H80"/>
    <mergeCell ref="K80:M80"/>
    <mergeCell ref="A7:B7"/>
    <mergeCell ref="D7:I7"/>
    <mergeCell ref="K7:P7"/>
    <mergeCell ref="A8:B8"/>
    <mergeCell ref="A9:B9"/>
    <mergeCell ref="A10:B10"/>
    <mergeCell ref="A16:B16"/>
    <mergeCell ref="A20:B20"/>
    <mergeCell ref="A24:B24"/>
    <mergeCell ref="A26:B26"/>
    <mergeCell ref="A29:R29"/>
    <mergeCell ref="A30:R30"/>
    <mergeCell ref="A31:R31"/>
    <mergeCell ref="A32:R32"/>
    <mergeCell ref="A35:R35"/>
    <mergeCell ref="A118:B118"/>
    <mergeCell ref="A38:B38"/>
    <mergeCell ref="A37:B37"/>
    <mergeCell ref="A43:B43"/>
    <mergeCell ref="A48:B48"/>
    <mergeCell ref="A53:B53"/>
    <mergeCell ref="A84:B84"/>
    <mergeCell ref="A91:R91"/>
    <mergeCell ref="A94:R94"/>
    <mergeCell ref="A98:B98"/>
    <mergeCell ref="A99:B99"/>
    <mergeCell ref="A100:B100"/>
    <mergeCell ref="A101:B101"/>
    <mergeCell ref="A102:B102"/>
    <mergeCell ref="A103:B103"/>
    <mergeCell ref="A104:B104"/>
    <mergeCell ref="D5:E5"/>
    <mergeCell ref="F5:I5"/>
    <mergeCell ref="K5:M5"/>
    <mergeCell ref="N5:P5"/>
    <mergeCell ref="K3:M3"/>
    <mergeCell ref="N3:P3"/>
    <mergeCell ref="D4:E4"/>
    <mergeCell ref="F4:I4"/>
    <mergeCell ref="K4:M4"/>
    <mergeCell ref="N4:P4"/>
  </mergeCells>
  <dataValidations count="1">
    <dataValidation type="list" allowBlank="1" showInputMessage="1" showErrorMessage="1" sqref="K39 K44 K49 K54 K59 K65 K70 K75 K80 K85" xr:uid="{00000000-0002-0000-0700-000000000000}">
      <formula1>$B$124:$B$127</formula1>
    </dataValidation>
  </dataValidations>
  <pageMargins left="0.45" right="0.45" top="0.5" bottom="0.5" header="0.3" footer="0.3"/>
  <pageSetup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S50"/>
  <sheetViews>
    <sheetView zoomScale="80" zoomScaleNormal="80" workbookViewId="0">
      <pane ySplit="8" topLeftCell="A9" activePane="bottomLeft" state="frozen"/>
      <selection pane="bottomLeft" activeCell="A9" sqref="A9:B9"/>
    </sheetView>
  </sheetViews>
  <sheetFormatPr defaultColWidth="9.109375" defaultRowHeight="14.4" x14ac:dyDescent="0.3"/>
  <cols>
    <col min="1" max="1" width="9.33203125" style="103" customWidth="1"/>
    <col min="2" max="2" width="33.33203125" style="103" customWidth="1"/>
    <col min="3" max="3" width="3" style="103" customWidth="1"/>
    <col min="4" max="4" width="14.5546875" style="103" bestFit="1" customWidth="1"/>
    <col min="5" max="6" width="14.6640625" style="103" bestFit="1" customWidth="1"/>
    <col min="7" max="9" width="14.5546875" style="103" bestFit="1" customWidth="1"/>
    <col min="10" max="10" width="3.5546875" style="103" customWidth="1"/>
    <col min="11" max="13" width="14.5546875" style="103" bestFit="1" customWidth="1"/>
    <col min="14" max="14" width="13.6640625" style="103" customWidth="1"/>
    <col min="15" max="15" width="14.5546875" style="103" bestFit="1" customWidth="1"/>
    <col min="16" max="16" width="15.33203125" style="103" bestFit="1" customWidth="1"/>
    <col min="17" max="17" width="2.6640625" style="103" customWidth="1"/>
    <col min="18" max="18" width="17.77734375" style="103" customWidth="1"/>
    <col min="19" max="16384" width="9.109375" style="103"/>
  </cols>
  <sheetData>
    <row r="1" spans="1:18" s="7" customFormat="1" ht="94.95" customHeight="1" thickBot="1" x14ac:dyDescent="0.3">
      <c r="A1" s="870" t="s">
        <v>300</v>
      </c>
      <c r="B1" s="871"/>
      <c r="C1" s="871"/>
      <c r="D1" s="871"/>
      <c r="E1" s="871"/>
      <c r="F1" s="871"/>
      <c r="G1" s="871"/>
      <c r="H1" s="871"/>
      <c r="I1" s="871"/>
      <c r="J1" s="871"/>
      <c r="K1" s="871"/>
      <c r="L1" s="871"/>
      <c r="M1" s="871"/>
      <c r="N1" s="871"/>
      <c r="O1" s="871"/>
      <c r="P1" s="871"/>
      <c r="Q1" s="871"/>
      <c r="R1" s="872"/>
    </row>
    <row r="2" spans="1:18" s="7" customFormat="1" ht="13.2" x14ac:dyDescent="0.25"/>
    <row r="3" spans="1:18" s="4" customFormat="1" ht="15" customHeight="1" x14ac:dyDescent="0.25">
      <c r="D3" s="708" t="s">
        <v>144</v>
      </c>
      <c r="E3" s="709"/>
      <c r="F3" s="739" t="str">
        <f>IF(('Task Summary'!C3=""),"",'Task Summary'!C3)</f>
        <v/>
      </c>
      <c r="G3" s="740"/>
      <c r="H3" s="740"/>
      <c r="I3" s="741"/>
      <c r="K3" s="708" t="s">
        <v>197</v>
      </c>
      <c r="L3" s="709"/>
      <c r="M3" s="710"/>
      <c r="N3" s="742" t="str">
        <f>IF(('Task Summary'!P3=""),"",'Task Summary'!P3)</f>
        <v/>
      </c>
      <c r="O3" s="743"/>
      <c r="P3" s="744"/>
    </row>
    <row r="4" spans="1:18" s="4" customFormat="1" ht="14.4" customHeight="1" x14ac:dyDescent="0.25">
      <c r="D4" s="708" t="s">
        <v>16</v>
      </c>
      <c r="E4" s="709"/>
      <c r="F4" s="739" t="str">
        <f>'Task Summary'!C4</f>
        <v>[select from drop-down list] ==========================&gt;</v>
      </c>
      <c r="G4" s="740"/>
      <c r="H4" s="740"/>
      <c r="I4" s="741"/>
      <c r="K4" s="708" t="s">
        <v>145</v>
      </c>
      <c r="L4" s="709"/>
      <c r="M4" s="710"/>
      <c r="N4" s="745" t="str">
        <f>'Task Summary'!P4</f>
        <v>[select from drop-down list] ===========&gt;</v>
      </c>
      <c r="O4" s="746"/>
      <c r="P4" s="747"/>
    </row>
    <row r="5" spans="1:18" s="4" customFormat="1" ht="16.95" customHeight="1" x14ac:dyDescent="0.25">
      <c r="D5" s="708" t="s">
        <v>146</v>
      </c>
      <c r="E5" s="710"/>
      <c r="F5" s="733" t="str">
        <f>'Task Summary'!C5</f>
        <v>(this line self-populates)</v>
      </c>
      <c r="G5" s="734"/>
      <c r="H5" s="734"/>
      <c r="I5" s="735"/>
      <c r="K5" s="708" t="s">
        <v>166</v>
      </c>
      <c r="L5" s="709"/>
      <c r="M5" s="710"/>
      <c r="N5" s="745" t="str">
        <f>'Task Summary'!P5</f>
        <v>[select from drop-down list] ===========&gt;</v>
      </c>
      <c r="O5" s="746"/>
      <c r="P5" s="747"/>
    </row>
    <row r="6" spans="1:18" s="386" customFormat="1" ht="13.2" x14ac:dyDescent="0.25">
      <c r="A6" s="385"/>
      <c r="B6" s="385"/>
      <c r="C6" s="385"/>
      <c r="D6" s="385"/>
      <c r="E6" s="385"/>
      <c r="F6" s="385"/>
      <c r="G6" s="385"/>
      <c r="H6" s="385"/>
      <c r="I6" s="385"/>
      <c r="J6" s="385"/>
      <c r="K6" s="385"/>
      <c r="L6" s="385"/>
      <c r="M6" s="385"/>
      <c r="N6" s="385"/>
      <c r="O6" s="385"/>
      <c r="P6" s="385"/>
      <c r="Q6" s="385"/>
      <c r="R6" s="385"/>
    </row>
    <row r="7" spans="1:18" s="444" customFormat="1" ht="13.8" x14ac:dyDescent="0.25">
      <c r="A7" s="770" t="s">
        <v>148</v>
      </c>
      <c r="B7" s="772"/>
      <c r="C7" s="443"/>
      <c r="D7" s="770" t="str">
        <f>'Task Summary'!F7</f>
        <v>Annual (FFY) Invoice Period No. 1:</v>
      </c>
      <c r="E7" s="771"/>
      <c r="F7" s="771"/>
      <c r="G7" s="771"/>
      <c r="H7" s="771"/>
      <c r="I7" s="772"/>
      <c r="J7" s="443"/>
      <c r="K7" s="770" t="str">
        <f>'Task Summary'!M7</f>
        <v>Annual (FFY) Invoice Period No. 2:</v>
      </c>
      <c r="L7" s="771"/>
      <c r="M7" s="771"/>
      <c r="N7" s="771"/>
      <c r="O7" s="771"/>
      <c r="P7" s="772"/>
      <c r="Q7" s="443"/>
      <c r="R7" s="150" t="str">
        <f>'Task Summary'!T7</f>
        <v>Task Totals:</v>
      </c>
    </row>
    <row r="8" spans="1:18" s="444" customFormat="1" ht="15.6" customHeight="1" x14ac:dyDescent="0.25">
      <c r="A8" s="773"/>
      <c r="B8" s="774"/>
      <c r="C8" s="445"/>
      <c r="D8" s="307" t="e">
        <f>+'Task Summary'!F8</f>
        <v>#VALUE!</v>
      </c>
      <c r="E8" s="307" t="e">
        <f>'Task Summary'!G8</f>
        <v>#VALUE!</v>
      </c>
      <c r="F8" s="307" t="e">
        <f>'Task Summary'!H8</f>
        <v>#VALUE!</v>
      </c>
      <c r="G8" s="307" t="e">
        <f>'Task Summary'!I8</f>
        <v>#VALUE!</v>
      </c>
      <c r="H8" s="307" t="e">
        <f>'Task Summary'!J8</f>
        <v>#VALUE!</v>
      </c>
      <c r="I8" s="307" t="e">
        <f>'Task Summary'!K8</f>
        <v>#VALUE!</v>
      </c>
      <c r="J8" s="443"/>
      <c r="K8" s="307" t="e">
        <f>'Task Summary'!M8</f>
        <v>#VALUE!</v>
      </c>
      <c r="L8" s="307" t="e">
        <f>'Task Summary'!N8</f>
        <v>#VALUE!</v>
      </c>
      <c r="M8" s="307" t="e">
        <f>'Task Summary'!O8</f>
        <v>#VALUE!</v>
      </c>
      <c r="N8" s="307" t="e">
        <f>'Task Summary'!P8</f>
        <v>#VALUE!</v>
      </c>
      <c r="O8" s="307" t="e">
        <f>'Task Summary'!Q8</f>
        <v>#VALUE!</v>
      </c>
      <c r="P8" s="307" t="e">
        <f>'Task Summary'!R8</f>
        <v>#VALUE!</v>
      </c>
      <c r="Q8" s="446"/>
      <c r="R8" s="146" t="str">
        <f>'Task Summary'!T8</f>
        <v>Year-To-Date</v>
      </c>
    </row>
    <row r="9" spans="1:18" s="583" customFormat="1" ht="18" customHeight="1" x14ac:dyDescent="0.25">
      <c r="A9" s="862" t="s">
        <v>275</v>
      </c>
      <c r="B9" s="863"/>
      <c r="D9" s="601"/>
      <c r="E9" s="602"/>
      <c r="F9" s="602"/>
      <c r="G9" s="602"/>
      <c r="H9" s="602"/>
      <c r="I9" s="603"/>
      <c r="K9" s="601"/>
      <c r="L9" s="602"/>
      <c r="M9" s="602"/>
      <c r="N9" s="602"/>
      <c r="O9" s="602"/>
      <c r="P9" s="603"/>
      <c r="R9" s="604"/>
    </row>
    <row r="10" spans="1:18" s="583" customFormat="1" ht="13.8" x14ac:dyDescent="0.25">
      <c r="A10" s="605"/>
      <c r="B10" s="605" t="s">
        <v>278</v>
      </c>
      <c r="D10" s="608">
        <f ca="1">+'Task 1'!D13+'Task 1'!D19+'Task 1'!D29+'Task 1'!D35+'Task 1'!D45+'Task 1'!D51</f>
        <v>0</v>
      </c>
      <c r="E10" s="608">
        <f ca="1">+'Task 1'!E13+'Task 1'!E19+'Task 1'!E29+'Task 1'!E35+'Task 1'!E45+'Task 1'!E51</f>
        <v>0</v>
      </c>
      <c r="F10" s="608">
        <f ca="1">+'Task 1'!F13+'Task 1'!F19+'Task 1'!F29+'Task 1'!F35+'Task 1'!F45+'Task 1'!F51</f>
        <v>0</v>
      </c>
      <c r="G10" s="608">
        <f ca="1">+'Task 1'!G13+'Task 1'!G19+'Task 1'!G29+'Task 1'!G35+'Task 1'!G45+'Task 1'!G51</f>
        <v>0</v>
      </c>
      <c r="H10" s="608">
        <f ca="1">+'Task 1'!H13+'Task 1'!H19+'Task 1'!H29+'Task 1'!H35+'Task 1'!H45+'Task 1'!H51</f>
        <v>0</v>
      </c>
      <c r="I10" s="608">
        <f ca="1">+'Task 1'!I13+'Task 1'!I19+'Task 1'!I29+'Task 1'!I35+'Task 1'!I45+'Task 1'!I51</f>
        <v>0</v>
      </c>
      <c r="J10" s="609"/>
      <c r="K10" s="608">
        <f ca="1">+'Task 1'!K13+'Task 1'!K19+'Task 1'!K29+'Task 1'!K35+'Task 1'!K45+'Task 1'!K51</f>
        <v>0</v>
      </c>
      <c r="L10" s="608">
        <f ca="1">+'Task 1'!L13+'Task 1'!L19+'Task 1'!L29+'Task 1'!L35+'Task 1'!L45+'Task 1'!L51</f>
        <v>0</v>
      </c>
      <c r="M10" s="608">
        <f ca="1">+'Task 1'!M13+'Task 1'!M19+'Task 1'!M29+'Task 1'!M35+'Task 1'!M45+'Task 1'!M51</f>
        <v>0</v>
      </c>
      <c r="N10" s="608">
        <f ca="1">+'Task 1'!N13+'Task 1'!N19+'Task 1'!N29+'Task 1'!N35+'Task 1'!N45+'Task 1'!N51</f>
        <v>0</v>
      </c>
      <c r="O10" s="608">
        <f ca="1">+'Task 1'!O13+'Task 1'!O19+'Task 1'!O29+'Task 1'!O35+'Task 1'!O45+'Task 1'!O51</f>
        <v>0</v>
      </c>
      <c r="P10" s="608">
        <f ca="1">+'Task 1'!P13+'Task 1'!P19+'Task 1'!P29+'Task 1'!P35+'Task 1'!P45+'Task 1'!P51</f>
        <v>0</v>
      </c>
      <c r="Q10" s="610"/>
      <c r="R10" s="611">
        <f t="shared" ref="R10:R15" ca="1" si="0">SUM(D10:P10)</f>
        <v>0</v>
      </c>
    </row>
    <row r="11" spans="1:18" s="583" customFormat="1" ht="13.8" x14ac:dyDescent="0.25">
      <c r="A11" s="605"/>
      <c r="B11" s="605" t="s">
        <v>277</v>
      </c>
      <c r="D11" s="608">
        <f ca="1">+'Task 2'!D13+'Task 2'!D19</f>
        <v>0</v>
      </c>
      <c r="E11" s="608">
        <f ca="1">+'Task 2'!E13+'Task 2'!E19</f>
        <v>0</v>
      </c>
      <c r="F11" s="608">
        <f ca="1">+'Task 2'!F13+'Task 2'!F19</f>
        <v>0</v>
      </c>
      <c r="G11" s="608">
        <f ca="1">+'Task 2'!G13+'Task 2'!G19</f>
        <v>0</v>
      </c>
      <c r="H11" s="608">
        <f ca="1">+'Task 2'!H13+'Task 2'!H19</f>
        <v>0</v>
      </c>
      <c r="I11" s="608">
        <f ca="1">+'Task 2'!I13+'Task 2'!I19</f>
        <v>0</v>
      </c>
      <c r="J11" s="609"/>
      <c r="K11" s="608">
        <f ca="1">+'Task 2'!K13+'Task 2'!K19</f>
        <v>0</v>
      </c>
      <c r="L11" s="608">
        <f ca="1">+'Task 2'!L13+'Task 2'!L19</f>
        <v>0</v>
      </c>
      <c r="M11" s="608">
        <f ca="1">+'Task 2'!M13+'Task 2'!M19</f>
        <v>0</v>
      </c>
      <c r="N11" s="608">
        <f ca="1">+'Task 2'!N13+'Task 2'!N19</f>
        <v>0</v>
      </c>
      <c r="O11" s="608">
        <f ca="1">+'Task 2'!O13+'Task 2'!O19</f>
        <v>0</v>
      </c>
      <c r="P11" s="608">
        <f ca="1">+'Task 2'!P13+'Task 2'!P19</f>
        <v>0</v>
      </c>
      <c r="Q11" s="610"/>
      <c r="R11" s="611">
        <f t="shared" ca="1" si="0"/>
        <v>0</v>
      </c>
    </row>
    <row r="12" spans="1:18" s="583" customFormat="1" ht="13.8" x14ac:dyDescent="0.25">
      <c r="A12" s="605"/>
      <c r="B12" s="605" t="s">
        <v>279</v>
      </c>
      <c r="D12" s="608">
        <f ca="1">+'Task 3'!D13+'Task 3'!D19</f>
        <v>0</v>
      </c>
      <c r="E12" s="608">
        <f ca="1">+'Task 3'!E13+'Task 3'!E19</f>
        <v>0</v>
      </c>
      <c r="F12" s="608">
        <f ca="1">+'Task 3'!F13+'Task 3'!F19</f>
        <v>0</v>
      </c>
      <c r="G12" s="608">
        <f ca="1">+'Task 3'!G13+'Task 3'!G19</f>
        <v>0</v>
      </c>
      <c r="H12" s="608">
        <f ca="1">+'Task 3'!H13+'Task 3'!H19</f>
        <v>0</v>
      </c>
      <c r="I12" s="608">
        <f ca="1">+'Task 3'!I13+'Task 3'!I19</f>
        <v>0</v>
      </c>
      <c r="J12" s="609"/>
      <c r="K12" s="608">
        <f ca="1">+'Task 3'!K13+'Task 3'!K19</f>
        <v>0</v>
      </c>
      <c r="L12" s="608">
        <f ca="1">+'Task 3'!L13+'Task 3'!L19</f>
        <v>0</v>
      </c>
      <c r="M12" s="608">
        <f ca="1">+'Task 3'!M13+'Task 3'!M19</f>
        <v>0</v>
      </c>
      <c r="N12" s="608">
        <f ca="1">+'Task 3'!N13+'Task 3'!N19</f>
        <v>0</v>
      </c>
      <c r="O12" s="608">
        <f ca="1">+'Task 3'!O13+'Task 3'!O19</f>
        <v>0</v>
      </c>
      <c r="P12" s="608">
        <f ca="1">+'Task 3'!P13+'Task 3'!P19</f>
        <v>0</v>
      </c>
      <c r="Q12" s="610"/>
      <c r="R12" s="611">
        <f t="shared" ca="1" si="0"/>
        <v>0</v>
      </c>
    </row>
    <row r="13" spans="1:18" s="583" customFormat="1" ht="13.8" x14ac:dyDescent="0.25">
      <c r="A13" s="605"/>
      <c r="B13" s="605" t="s">
        <v>280</v>
      </c>
      <c r="C13" s="596"/>
      <c r="D13" s="608">
        <f ca="1">+'Task 4'!D13+'Task 4'!D19</f>
        <v>0</v>
      </c>
      <c r="E13" s="608">
        <f ca="1">+'Task 4'!E13+'Task 4'!E19</f>
        <v>0</v>
      </c>
      <c r="F13" s="608">
        <f ca="1">+'Task 4'!F13+'Task 4'!F19</f>
        <v>0</v>
      </c>
      <c r="G13" s="608">
        <f ca="1">+'Task 4'!G13+'Task 4'!G19</f>
        <v>0</v>
      </c>
      <c r="H13" s="608">
        <f ca="1">+'Task 4'!H13+'Task 4'!H19</f>
        <v>0</v>
      </c>
      <c r="I13" s="608">
        <f ca="1">+'Task 4'!I13+'Task 4'!I19</f>
        <v>0</v>
      </c>
      <c r="J13" s="609"/>
      <c r="K13" s="608">
        <f ca="1">+'Task 4'!K13+'Task 4'!K19</f>
        <v>0</v>
      </c>
      <c r="L13" s="608">
        <f ca="1">+'Task 4'!L13+'Task 4'!L19</f>
        <v>0</v>
      </c>
      <c r="M13" s="608">
        <f ca="1">+'Task 4'!M13+'Task 4'!M19</f>
        <v>0</v>
      </c>
      <c r="N13" s="608">
        <f ca="1">+'Task 4'!N13+'Task 4'!N19</f>
        <v>0</v>
      </c>
      <c r="O13" s="608">
        <f ca="1">+'Task 4'!O13+'Task 4'!O19</f>
        <v>0</v>
      </c>
      <c r="P13" s="608">
        <f ca="1">+'Task 4'!P13+'Task 4'!P19</f>
        <v>0</v>
      </c>
      <c r="Q13" s="610"/>
      <c r="R13" s="611">
        <f t="shared" ca="1" si="0"/>
        <v>0</v>
      </c>
    </row>
    <row r="14" spans="1:18" s="583" customFormat="1" ht="13.8" x14ac:dyDescent="0.25">
      <c r="A14" s="605"/>
      <c r="B14" s="605" t="s">
        <v>281</v>
      </c>
      <c r="C14" s="596"/>
      <c r="D14" s="608">
        <f ca="1">+'Task 5'!D13+'Task 5'!D19</f>
        <v>0</v>
      </c>
      <c r="E14" s="608">
        <f ca="1">+'Task 5'!E13+'Task 5'!E19</f>
        <v>0</v>
      </c>
      <c r="F14" s="608">
        <f ca="1">+'Task 5'!F13+'Task 5'!F19</f>
        <v>0</v>
      </c>
      <c r="G14" s="608">
        <f ca="1">+'Task 5'!G13+'Task 5'!G19</f>
        <v>0</v>
      </c>
      <c r="H14" s="608">
        <f ca="1">+'Task 5'!H13+'Task 5'!H19</f>
        <v>0</v>
      </c>
      <c r="I14" s="608">
        <f ca="1">+'Task 5'!I13+'Task 5'!I19</f>
        <v>0</v>
      </c>
      <c r="J14" s="609"/>
      <c r="K14" s="608">
        <f ca="1">+'Task 5'!K13+'Task 5'!K19</f>
        <v>0</v>
      </c>
      <c r="L14" s="608">
        <f ca="1">+'Task 5'!L13+'Task 5'!L19</f>
        <v>0</v>
      </c>
      <c r="M14" s="608">
        <f ca="1">+'Task 5'!M13+'Task 5'!M19</f>
        <v>0</v>
      </c>
      <c r="N14" s="608">
        <f ca="1">+'Task 5'!N13+'Task 5'!N19</f>
        <v>0</v>
      </c>
      <c r="O14" s="608">
        <f ca="1">+'Task 5'!O13+'Task 5'!O19</f>
        <v>0</v>
      </c>
      <c r="P14" s="608">
        <f ca="1">+'Task 5'!P13+'Task 5'!P19</f>
        <v>0</v>
      </c>
      <c r="Q14" s="609"/>
      <c r="R14" s="611">
        <f t="shared" ca="1" si="0"/>
        <v>0</v>
      </c>
    </row>
    <row r="15" spans="1:18" s="583" customFormat="1" ht="13.8" x14ac:dyDescent="0.25">
      <c r="A15" s="605"/>
      <c r="B15" s="605" t="s">
        <v>282</v>
      </c>
      <c r="C15" s="596"/>
      <c r="D15" s="608">
        <f ca="1">+'Task 6'!D13+'Task 6'!D19</f>
        <v>0</v>
      </c>
      <c r="E15" s="608">
        <f ca="1">+'Task 6'!E13+'Task 6'!E19</f>
        <v>0</v>
      </c>
      <c r="F15" s="608">
        <f ca="1">+'Task 6'!F13+'Task 6'!F19</f>
        <v>0</v>
      </c>
      <c r="G15" s="608">
        <f ca="1">+'Task 6'!G13+'Task 6'!G19</f>
        <v>0</v>
      </c>
      <c r="H15" s="608">
        <f ca="1">+'Task 6'!H13+'Task 6'!H19</f>
        <v>0</v>
      </c>
      <c r="I15" s="608">
        <f ca="1">+'Task 6'!I13+'Task 6'!I19</f>
        <v>0</v>
      </c>
      <c r="J15" s="609"/>
      <c r="K15" s="608">
        <f ca="1">+'Task 6'!K13+'Task 6'!K19</f>
        <v>0</v>
      </c>
      <c r="L15" s="608">
        <f ca="1">+'Task 6'!L13+'Task 6'!L19</f>
        <v>0</v>
      </c>
      <c r="M15" s="608">
        <f ca="1">+'Task 6'!M13+'Task 6'!M19</f>
        <v>0</v>
      </c>
      <c r="N15" s="608">
        <f ca="1">+'Task 6'!N13+'Task 6'!N19</f>
        <v>0</v>
      </c>
      <c r="O15" s="608">
        <f ca="1">+'Task 6'!O13+'Task 6'!O19</f>
        <v>0</v>
      </c>
      <c r="P15" s="608">
        <f ca="1">+'Task 6'!P13+'Task 6'!P19</f>
        <v>0</v>
      </c>
      <c r="Q15" s="609"/>
      <c r="R15" s="611">
        <f t="shared" ca="1" si="0"/>
        <v>0</v>
      </c>
    </row>
    <row r="16" spans="1:18" s="583" customFormat="1" ht="19.2" customHeight="1" x14ac:dyDescent="0.25">
      <c r="A16" s="865" t="s">
        <v>293</v>
      </c>
      <c r="B16" s="866"/>
      <c r="C16" s="600"/>
      <c r="D16" s="612">
        <f ca="1">SUM(D10:D15)</f>
        <v>0</v>
      </c>
      <c r="E16" s="612">
        <f ca="1">SUM(E10:E15)</f>
        <v>0</v>
      </c>
      <c r="F16" s="612">
        <f t="shared" ref="F16:O16" ca="1" si="1">SUM(F10:F15)</f>
        <v>0</v>
      </c>
      <c r="G16" s="612">
        <f t="shared" ca="1" si="1"/>
        <v>0</v>
      </c>
      <c r="H16" s="612">
        <f t="shared" ca="1" si="1"/>
        <v>0</v>
      </c>
      <c r="I16" s="612">
        <f t="shared" ca="1" si="1"/>
        <v>0</v>
      </c>
      <c r="J16" s="613"/>
      <c r="K16" s="612">
        <f ca="1">SUM(K10:K15)</f>
        <v>0</v>
      </c>
      <c r="L16" s="612">
        <f t="shared" ca="1" si="1"/>
        <v>0</v>
      </c>
      <c r="M16" s="612">
        <f t="shared" ca="1" si="1"/>
        <v>0</v>
      </c>
      <c r="N16" s="612">
        <f t="shared" ca="1" si="1"/>
        <v>0</v>
      </c>
      <c r="O16" s="612">
        <f t="shared" ca="1" si="1"/>
        <v>0</v>
      </c>
      <c r="P16" s="612">
        <f ca="1">SUM(P10:P15)</f>
        <v>0</v>
      </c>
      <c r="Q16" s="613"/>
      <c r="R16" s="612">
        <f ca="1">SUM(R10:R15)</f>
        <v>0</v>
      </c>
    </row>
    <row r="17" spans="1:19" s="583" customFormat="1" ht="19.2" customHeight="1" x14ac:dyDescent="0.3">
      <c r="A17" s="605"/>
      <c r="B17" s="618" t="s">
        <v>276</v>
      </c>
      <c r="C17" s="587"/>
      <c r="D17" s="606">
        <f ca="1">+'Task 1'!D11+'Task 1'!D17+'Task 1'!D27+'Task 1'!D33+'Task 1'!D43+'Task 1'!D49+'Task 2'!D11+'Task 2'!D17+'Task 3'!D11+'Task 3'!D17+'Task 4'!D11+'Task 4'!D17+'Task 5'!D11+'Task 5'!D17+'Task 6'!D11+'Task 6'!D17</f>
        <v>0</v>
      </c>
      <c r="E17" s="606">
        <f ca="1">+'Task 1'!E11+'Task 1'!E17+'Task 1'!E27+'Task 1'!E33+'Task 1'!E43+'Task 1'!E49+'Task 2'!E11+'Task 2'!E17+'Task 3'!E11+'Task 3'!E17+'Task 4'!E11+'Task 4'!E17+'Task 5'!E11+'Task 5'!E17+'Task 6'!E11+'Task 6'!E17</f>
        <v>0</v>
      </c>
      <c r="F17" s="606">
        <f ca="1">+'Task 1'!F11+'Task 1'!F17+'Task 1'!F27+'Task 1'!F33+'Task 1'!F43+'Task 1'!F49+'Task 2'!F11+'Task 2'!F17+'Task 3'!F11+'Task 3'!F17+'Task 4'!F11+'Task 4'!F17+'Task 5'!F11+'Task 5'!F17+'Task 6'!F11+'Task 6'!F17</f>
        <v>0</v>
      </c>
      <c r="G17" s="606">
        <f ca="1">+'Task 1'!G11+'Task 1'!G17+'Task 1'!G27+'Task 1'!G33+'Task 1'!G43+'Task 1'!G49+'Task 2'!G11+'Task 2'!G17+'Task 3'!G11+'Task 3'!G17+'Task 4'!G11+'Task 4'!G17+'Task 5'!G11+'Task 5'!G17+'Task 6'!G11+'Task 6'!G17</f>
        <v>0</v>
      </c>
      <c r="H17" s="606">
        <f ca="1">+'Task 1'!H11+'Task 1'!H17+'Task 1'!H27+'Task 1'!H33+'Task 1'!H43+'Task 1'!H49+'Task 2'!H11+'Task 2'!H17+'Task 3'!H11+'Task 3'!H17+'Task 4'!H11+'Task 4'!H17+'Task 5'!H11+'Task 5'!H17+'Task 6'!H11+'Task 6'!H17</f>
        <v>0</v>
      </c>
      <c r="I17" s="606">
        <f ca="1">+'Task 1'!I11+'Task 1'!I17+'Task 1'!I27+'Task 1'!I33+'Task 1'!I43+'Task 1'!I49+'Task 2'!I11+'Task 2'!I17+'Task 3'!I11+'Task 3'!I17+'Task 4'!I11+'Task 4'!I17+'Task 5'!I11+'Task 5'!I17+'Task 6'!I11+'Task 6'!I17</f>
        <v>0</v>
      </c>
      <c r="J17" s="588"/>
      <c r="K17" s="606">
        <f ca="1">+'Task 1'!K11+'Task 1'!K17+'Task 1'!K27+'Task 1'!K33+'Task 1'!K43+'Task 1'!K49+'Task 2'!K11+'Task 2'!K17+'Task 3'!K11+'Task 3'!K17+'Task 4'!K11+'Task 4'!K17+'Task 5'!K11+'Task 5'!K17+'Task 6'!K11+'Task 6'!K17</f>
        <v>0</v>
      </c>
      <c r="L17" s="606">
        <f ca="1">+'Task 1'!L11+'Task 1'!L17+'Task 1'!L27+'Task 1'!L33+'Task 1'!L43+'Task 1'!L49+'Task 2'!L11+'Task 2'!L17+'Task 3'!L11+'Task 3'!L17+'Task 4'!L11+'Task 4'!L17+'Task 5'!L11+'Task 5'!L17+'Task 6'!L11+'Task 6'!L17</f>
        <v>0</v>
      </c>
      <c r="M17" s="606">
        <f ca="1">+'Task 1'!M11+'Task 1'!M17+'Task 1'!M27+'Task 1'!M33+'Task 1'!M43+'Task 1'!M49+'Task 2'!M11+'Task 2'!M17+'Task 3'!M11+'Task 3'!M17+'Task 4'!M11+'Task 4'!M17+'Task 5'!M11+'Task 5'!M17+'Task 6'!M11+'Task 6'!M17</f>
        <v>0</v>
      </c>
      <c r="N17" s="606">
        <f ca="1">+'Task 1'!N11+'Task 1'!N17+'Task 1'!N27+'Task 1'!N33+'Task 1'!N43+'Task 1'!N49+'Task 2'!N11+'Task 2'!N17+'Task 3'!N11+'Task 3'!N17+'Task 4'!N11+'Task 4'!N17+'Task 5'!N11+'Task 5'!N17+'Task 6'!N11+'Task 6'!N17</f>
        <v>0</v>
      </c>
      <c r="O17" s="606">
        <f ca="1">+'Task 1'!O11+'Task 1'!O17+'Task 1'!O27+'Task 1'!O33+'Task 1'!O43+'Task 1'!O49+'Task 2'!O11+'Task 2'!O17+'Task 3'!O11+'Task 3'!O17+'Task 4'!O11+'Task 4'!O17+'Task 5'!O11+'Task 5'!O17+'Task 6'!O11+'Task 6'!O17</f>
        <v>0</v>
      </c>
      <c r="P17" s="606">
        <f ca="1">+'Task 1'!P11+'Task 1'!P17+'Task 1'!P27+'Task 1'!P33+'Task 1'!P43+'Task 1'!P49+'Task 2'!P11+'Task 2'!P17+'Task 3'!P11+'Task 3'!P17+'Task 4'!P11+'Task 4'!P17+'Task 5'!P11+'Task 5'!P17+'Task 6'!P11+'Task 6'!P17</f>
        <v>0</v>
      </c>
      <c r="Q17" s="588"/>
      <c r="R17" s="668">
        <f ca="1">+'Task 1'!R11+'Task 1'!R17+'Task 1'!R27+'Task 1'!R33+'Task 1'!R43+'Task 1'!R49+'Task 2'!R11+'Task 2'!R17+'Task 3'!R11+'Task 3'!R17+'Task 4'!R11+'Task 4'!R17+'Task 5'!R11+'Task 5'!R17+'Task 6'!R11+'Task 6'!R17</f>
        <v>0</v>
      </c>
    </row>
    <row r="18" spans="1:19" s="583" customFormat="1" ht="33.6" customHeight="1" x14ac:dyDescent="0.3">
      <c r="A18" s="858" t="s">
        <v>314</v>
      </c>
      <c r="B18" s="859"/>
      <c r="C18" s="587"/>
      <c r="D18" s="607">
        <f t="shared" ref="D18:I18" ca="1" si="2">+D17/160</f>
        <v>0</v>
      </c>
      <c r="E18" s="607">
        <f t="shared" ca="1" si="2"/>
        <v>0</v>
      </c>
      <c r="F18" s="607">
        <f t="shared" ca="1" si="2"/>
        <v>0</v>
      </c>
      <c r="G18" s="607">
        <f t="shared" ca="1" si="2"/>
        <v>0</v>
      </c>
      <c r="H18" s="607">
        <f t="shared" ca="1" si="2"/>
        <v>0</v>
      </c>
      <c r="I18" s="607">
        <f t="shared" ca="1" si="2"/>
        <v>0</v>
      </c>
      <c r="J18" s="588"/>
      <c r="K18" s="607">
        <f t="shared" ref="K18:P18" ca="1" si="3">+K17/160</f>
        <v>0</v>
      </c>
      <c r="L18" s="607">
        <f t="shared" ca="1" si="3"/>
        <v>0</v>
      </c>
      <c r="M18" s="607">
        <f t="shared" ca="1" si="3"/>
        <v>0</v>
      </c>
      <c r="N18" s="607">
        <f t="shared" ca="1" si="3"/>
        <v>0</v>
      </c>
      <c r="O18" s="607">
        <f t="shared" ca="1" si="3"/>
        <v>0</v>
      </c>
      <c r="P18" s="607">
        <f t="shared" ca="1" si="3"/>
        <v>0</v>
      </c>
      <c r="Q18" s="588"/>
      <c r="R18" s="607">
        <f ca="1">SUM(D18:P18)</f>
        <v>0</v>
      </c>
    </row>
    <row r="19" spans="1:19" s="583" customFormat="1" ht="33.6" customHeight="1" x14ac:dyDescent="0.25">
      <c r="A19" s="860" t="s">
        <v>283</v>
      </c>
      <c r="B19" s="861"/>
      <c r="C19" s="596"/>
      <c r="D19" s="615"/>
      <c r="E19" s="616"/>
      <c r="F19" s="616"/>
      <c r="G19" s="616"/>
      <c r="H19" s="616"/>
      <c r="I19" s="617"/>
      <c r="J19" s="596"/>
      <c r="K19" s="615"/>
      <c r="L19" s="616"/>
      <c r="M19" s="616"/>
      <c r="N19" s="616"/>
      <c r="O19" s="616"/>
      <c r="P19" s="617"/>
      <c r="Q19" s="596"/>
      <c r="R19" s="614">
        <f ca="1">AVERAGE(D18:P18)</f>
        <v>0</v>
      </c>
      <c r="S19" s="589"/>
    </row>
    <row r="20" spans="1:19" s="583" customFormat="1" ht="18.600000000000001" customHeight="1" x14ac:dyDescent="0.25">
      <c r="A20" s="862" t="s">
        <v>287</v>
      </c>
      <c r="B20" s="863"/>
      <c r="D20" s="601"/>
      <c r="E20" s="602"/>
      <c r="F20" s="602"/>
      <c r="G20" s="602"/>
      <c r="H20" s="602"/>
      <c r="I20" s="603"/>
      <c r="J20" s="596"/>
      <c r="K20" s="601"/>
      <c r="L20" s="602"/>
      <c r="M20" s="602"/>
      <c r="N20" s="602"/>
      <c r="O20" s="602"/>
      <c r="P20" s="603"/>
      <c r="R20" s="604"/>
    </row>
    <row r="21" spans="1:19" s="583" customFormat="1" ht="13.8" x14ac:dyDescent="0.25">
      <c r="A21" s="605"/>
      <c r="B21" s="605" t="s">
        <v>284</v>
      </c>
      <c r="D21" s="608">
        <f ca="1">+'Task 1'!D13+'Task 1'!D29+'Task 1'!D45+'Task 2'!D13+'Task 3'!D13+'Task 4'!D13+'Task 5'!D13+'Task 6'!D13</f>
        <v>0</v>
      </c>
      <c r="E21" s="608">
        <f ca="1">+'Task 1'!E13+'Task 1'!E29+'Task 1'!E45+'Task 2'!E13+'Task 3'!E13+'Task 4'!E13+'Task 5'!E13+'Task 6'!E13</f>
        <v>0</v>
      </c>
      <c r="F21" s="608">
        <f ca="1">+'Task 1'!F13+'Task 1'!F29+'Task 1'!F45+'Task 2'!F13+'Task 3'!F13+'Task 4'!F13+'Task 5'!F13+'Task 6'!F13</f>
        <v>0</v>
      </c>
      <c r="G21" s="608">
        <f ca="1">+'Task 1'!G13+'Task 1'!G29+'Task 1'!G45+'Task 2'!G13+'Task 3'!G13+'Task 4'!G13+'Task 5'!G13+'Task 6'!G13</f>
        <v>0</v>
      </c>
      <c r="H21" s="608">
        <f ca="1">+'Task 1'!H13+'Task 1'!H29+'Task 1'!H45+'Task 2'!H13+'Task 3'!H13+'Task 4'!H13+'Task 5'!H13+'Task 6'!H13</f>
        <v>0</v>
      </c>
      <c r="I21" s="608">
        <f ca="1">+'Task 1'!I13+'Task 1'!I29+'Task 1'!I45+'Task 2'!I13+'Task 3'!I13+'Task 4'!I13+'Task 5'!I13+'Task 6'!I13</f>
        <v>0</v>
      </c>
      <c r="J21" s="593"/>
      <c r="K21" s="608">
        <f ca="1">+'Task 1'!K13+'Task 1'!K29+'Task 1'!K45+'Task 2'!K13+'Task 3'!K13+'Task 4'!K13+'Task 5'!K13+'Task 6'!K13</f>
        <v>0</v>
      </c>
      <c r="L21" s="608">
        <f ca="1">+'Task 1'!L13+'Task 1'!L29+'Task 1'!L45+'Task 2'!L13+'Task 3'!L13+'Task 4'!L13+'Task 5'!L13+'Task 6'!L13</f>
        <v>0</v>
      </c>
      <c r="M21" s="608">
        <f ca="1">+'Task 1'!M13+'Task 1'!M29+'Task 1'!M45+'Task 2'!M13+'Task 3'!M13+'Task 4'!M13+'Task 5'!M13+'Task 6'!M13</f>
        <v>0</v>
      </c>
      <c r="N21" s="608">
        <f ca="1">+'Task 1'!N13+'Task 1'!N29+'Task 1'!N45+'Task 2'!N13+'Task 3'!N13+'Task 4'!N13+'Task 5'!N13+'Task 6'!N13</f>
        <v>0</v>
      </c>
      <c r="O21" s="608">
        <f ca="1">+'Task 1'!O13+'Task 1'!O29+'Task 1'!O45+'Task 2'!O13+'Task 3'!O13+'Task 4'!O13+'Task 5'!O13+'Task 6'!O13</f>
        <v>0</v>
      </c>
      <c r="P21" s="608">
        <f ca="1">+'Task 1'!P13+'Task 1'!P29+'Task 1'!P45+'Task 2'!P13+'Task 3'!P13+'Task 4'!P13+'Task 5'!P13+'Task 6'!P13</f>
        <v>0</v>
      </c>
      <c r="Q21" s="584"/>
      <c r="R21" s="611">
        <f ca="1">SUM(D21:P21)</f>
        <v>0</v>
      </c>
      <c r="S21" s="584"/>
    </row>
    <row r="22" spans="1:19" s="583" customFormat="1" ht="13.8" x14ac:dyDescent="0.25">
      <c r="A22" s="605"/>
      <c r="B22" s="605" t="s">
        <v>285</v>
      </c>
      <c r="D22" s="608">
        <f ca="1">+'Task 1'!D19+'Task 1'!D35+'Task 1'!D51+'Task 2'!D19+'Task 3'!D19+'Task 4'!D19+'Task 5'!D19+'Task 6'!D19</f>
        <v>0</v>
      </c>
      <c r="E22" s="608">
        <f ca="1">+'Task 1'!E19+'Task 1'!E35+'Task 1'!E51+'Task 2'!E19+'Task 3'!E19+'Task 4'!E19+'Task 5'!E19+'Task 6'!E19</f>
        <v>0</v>
      </c>
      <c r="F22" s="608">
        <f ca="1">+'Task 1'!F19+'Task 1'!F35+'Task 1'!F51+'Task 2'!F19+'Task 3'!F19+'Task 4'!F19+'Task 5'!F19+'Task 6'!F19</f>
        <v>0</v>
      </c>
      <c r="G22" s="608">
        <f ca="1">+'Task 1'!G19+'Task 1'!G35+'Task 1'!G51+'Task 2'!G19+'Task 3'!G19+'Task 4'!G19+'Task 5'!G19+'Task 6'!G19</f>
        <v>0</v>
      </c>
      <c r="H22" s="608">
        <f ca="1">+'Task 1'!H19+'Task 1'!H35+'Task 1'!H51+'Task 2'!H19+'Task 3'!H19+'Task 4'!H19+'Task 5'!H19+'Task 6'!H19</f>
        <v>0</v>
      </c>
      <c r="I22" s="608">
        <f ca="1">+'Task 1'!I19+'Task 1'!I35+'Task 1'!I51+'Task 2'!I19+'Task 3'!I19+'Task 4'!I19+'Task 5'!I19+'Task 6'!I19</f>
        <v>0</v>
      </c>
      <c r="J22" s="594"/>
      <c r="K22" s="608">
        <f ca="1">+'Task 1'!K19+'Task 1'!K35+'Task 1'!K51+'Task 2'!K19+'Task 3'!K19+'Task 4'!K19+'Task 5'!K19+'Task 6'!K19</f>
        <v>0</v>
      </c>
      <c r="L22" s="608">
        <f ca="1">+'Task 1'!L19+'Task 1'!L35+'Task 1'!L51+'Task 2'!L19+'Task 3'!L19+'Task 4'!L19+'Task 5'!L19+'Task 6'!L19</f>
        <v>0</v>
      </c>
      <c r="M22" s="608">
        <f ca="1">+'Task 1'!M19+'Task 1'!M35+'Task 1'!M51+'Task 2'!M19+'Task 3'!M19+'Task 4'!M19+'Task 5'!M19+'Task 6'!M19</f>
        <v>0</v>
      </c>
      <c r="N22" s="608">
        <f ca="1">+'Task 1'!N19+'Task 1'!N35+'Task 1'!N51+'Task 2'!N19+'Task 3'!N19+'Task 4'!N19+'Task 5'!N19+'Task 6'!N19</f>
        <v>0</v>
      </c>
      <c r="O22" s="608">
        <f ca="1">+'Task 1'!O19+'Task 1'!O35+'Task 1'!O51+'Task 2'!O19+'Task 3'!O19+'Task 4'!O19+'Task 5'!O19+'Task 6'!O19</f>
        <v>0</v>
      </c>
      <c r="P22" s="608">
        <f ca="1">+'Task 1'!P19+'Task 1'!P35+'Task 1'!P51+'Task 2'!P19+'Task 3'!P19+'Task 4'!P19+'Task 5'!P19+'Task 6'!P19</f>
        <v>0</v>
      </c>
      <c r="Q22" s="586"/>
      <c r="R22" s="611">
        <f ca="1">SUM(D22:P22)</f>
        <v>0</v>
      </c>
    </row>
    <row r="23" spans="1:19" s="583" customFormat="1" ht="21" customHeight="1" x14ac:dyDescent="0.25">
      <c r="A23" s="864" t="s">
        <v>293</v>
      </c>
      <c r="B23" s="864"/>
      <c r="D23" s="623">
        <f ca="1">SUM(D21:D22)</f>
        <v>0</v>
      </c>
      <c r="E23" s="623">
        <f t="shared" ref="E23:P23" ca="1" si="4">SUM(E21:E22)</f>
        <v>0</v>
      </c>
      <c r="F23" s="623">
        <f t="shared" ca="1" si="4"/>
        <v>0</v>
      </c>
      <c r="G23" s="623">
        <f t="shared" ca="1" si="4"/>
        <v>0</v>
      </c>
      <c r="H23" s="623">
        <f t="shared" ca="1" si="4"/>
        <v>0</v>
      </c>
      <c r="I23" s="623">
        <f t="shared" ca="1" si="4"/>
        <v>0</v>
      </c>
      <c r="J23" s="593"/>
      <c r="K23" s="623">
        <f t="shared" ca="1" si="4"/>
        <v>0</v>
      </c>
      <c r="L23" s="623">
        <f t="shared" ca="1" si="4"/>
        <v>0</v>
      </c>
      <c r="M23" s="623">
        <f t="shared" ca="1" si="4"/>
        <v>0</v>
      </c>
      <c r="N23" s="623">
        <f t="shared" ca="1" si="4"/>
        <v>0</v>
      </c>
      <c r="O23" s="623">
        <f t="shared" ca="1" si="4"/>
        <v>0</v>
      </c>
      <c r="P23" s="623">
        <f t="shared" ca="1" si="4"/>
        <v>0</v>
      </c>
      <c r="Q23" s="584"/>
      <c r="R23" s="612">
        <f ca="1">SUM(R21:R22)</f>
        <v>0</v>
      </c>
    </row>
    <row r="24" spans="1:19" s="583" customFormat="1" ht="18" customHeight="1" x14ac:dyDescent="0.25">
      <c r="A24" s="862" t="s">
        <v>139</v>
      </c>
      <c r="B24" s="863"/>
      <c r="D24" s="601"/>
      <c r="E24" s="602"/>
      <c r="F24" s="602"/>
      <c r="G24" s="602"/>
      <c r="H24" s="602"/>
      <c r="I24" s="603"/>
      <c r="K24" s="601"/>
      <c r="L24" s="602"/>
      <c r="M24" s="602"/>
      <c r="N24" s="602"/>
      <c r="O24" s="602"/>
      <c r="P24" s="603"/>
      <c r="R24" s="604"/>
    </row>
    <row r="25" spans="1:19" s="583" customFormat="1" ht="19.95" customHeight="1" x14ac:dyDescent="0.25">
      <c r="A25" s="644"/>
      <c r="B25" s="643" t="s">
        <v>288</v>
      </c>
      <c r="D25" s="608">
        <f ca="1">+'Task 1'!D15-'Task 1'!D13+'Task 1'!D31-'Task 1'!D29+'Task 1'!D47-'Task 1'!D45+'Task 2'!D15-'Task 2'!D13+'Task 3'!D15-'Task 3'!D13+'Task 4'!D15-'Task 4'!D13+'Task 5'!D15-'Task 5'!D13+'Task 6'!D15-'Task 6'!D13</f>
        <v>0</v>
      </c>
      <c r="E25" s="608">
        <f ca="1">+'Task 1'!E15-'Task 1'!E13+'Task 1'!E31-'Task 1'!E29+'Task 1'!E47-'Task 1'!E45+'Task 2'!E15-'Task 2'!E13+'Task 3'!E15-'Task 3'!E13+'Task 4'!E15-'Task 4'!E13+'Task 5'!E15-'Task 5'!E13+'Task 6'!E15-'Task 6'!E13</f>
        <v>0</v>
      </c>
      <c r="F25" s="608">
        <f ca="1">+'Task 1'!F15-'Task 1'!F13+'Task 1'!F31-'Task 1'!F29+'Task 1'!F47-'Task 1'!F45+'Task 2'!F15-'Task 2'!F13+'Task 3'!F15-'Task 3'!F13+'Task 4'!F15-'Task 4'!F13+'Task 5'!F15-'Task 5'!F13+'Task 6'!F15-'Task 6'!F13</f>
        <v>0</v>
      </c>
      <c r="G25" s="608">
        <f ca="1">+'Task 1'!G15-'Task 1'!G13+'Task 1'!G31-'Task 1'!G29+'Task 1'!G47-'Task 1'!G45+'Task 2'!G15-'Task 2'!G13+'Task 3'!G15-'Task 3'!G13+'Task 4'!G15-'Task 4'!G13+'Task 5'!G15-'Task 5'!G13+'Task 6'!G15-'Task 6'!G13</f>
        <v>0</v>
      </c>
      <c r="H25" s="608">
        <f ca="1">+'Task 1'!H15-'Task 1'!H13+'Task 1'!H31-'Task 1'!H29+'Task 1'!H47-'Task 1'!H45+'Task 2'!H15-'Task 2'!H13+'Task 3'!H15-'Task 3'!H13+'Task 4'!H15-'Task 4'!H13+'Task 5'!H15-'Task 5'!H13+'Task 6'!H15-'Task 6'!H13</f>
        <v>0</v>
      </c>
      <c r="I25" s="608">
        <f ca="1">+'Task 1'!I15-'Task 1'!I13+'Task 1'!I31-'Task 1'!I29+'Task 1'!I47-'Task 1'!I45+'Task 2'!I15-'Task 2'!I13+'Task 3'!I15-'Task 3'!I13+'Task 4'!I15-'Task 4'!I13+'Task 5'!I15-'Task 5'!I13+'Task 6'!I15-'Task 6'!I13</f>
        <v>0</v>
      </c>
      <c r="J25" s="594"/>
      <c r="K25" s="608">
        <f ca="1">+'Task 1'!K15-'Task 1'!K13+'Task 1'!K31-'Task 1'!K29+'Task 1'!K47-'Task 1'!K45+'Task 2'!K15-'Task 2'!K13+'Task 3'!K15-'Task 3'!K13+'Task 4'!K15-'Task 4'!K13+'Task 5'!K15-'Task 5'!K13+'Task 6'!K15-'Task 6'!K13</f>
        <v>0</v>
      </c>
      <c r="L25" s="608">
        <f ca="1">+'Task 1'!L15-'Task 1'!L13+'Task 1'!L31-'Task 1'!L29+'Task 1'!L47-'Task 1'!L45+'Task 2'!L15-'Task 2'!L13+'Task 3'!L15-'Task 3'!L13+'Task 4'!L15-'Task 4'!L13+'Task 5'!L15-'Task 5'!L13+'Task 6'!L15-'Task 6'!L13</f>
        <v>0</v>
      </c>
      <c r="M25" s="608">
        <f ca="1">+'Task 1'!M15-'Task 1'!M13+'Task 1'!M31-'Task 1'!M29+'Task 1'!M47-'Task 1'!M45+'Task 2'!M15-'Task 2'!M13+'Task 3'!M15-'Task 3'!M13+'Task 4'!M15-'Task 4'!M13+'Task 5'!M15-'Task 5'!M13+'Task 6'!M15-'Task 6'!M13</f>
        <v>0</v>
      </c>
      <c r="N25" s="608">
        <f ca="1">+'Task 1'!N15-'Task 1'!N13+'Task 1'!N31-'Task 1'!N29+'Task 1'!N47-'Task 1'!N45+'Task 2'!N15-'Task 2'!N13+'Task 3'!N15-'Task 3'!N13+'Task 4'!N15-'Task 4'!N13+'Task 5'!N15-'Task 5'!N13+'Task 6'!N15-'Task 6'!N13</f>
        <v>0</v>
      </c>
      <c r="O25" s="608">
        <f ca="1">+'Task 1'!O15-'Task 1'!O13+'Task 1'!O31-'Task 1'!O29+'Task 1'!O47-'Task 1'!O45+'Task 2'!O15-'Task 2'!O13+'Task 3'!O15-'Task 3'!O13+'Task 4'!O15-'Task 4'!O13+'Task 5'!O15-'Task 5'!O13+'Task 6'!O15-'Task 6'!O13</f>
        <v>0</v>
      </c>
      <c r="P25" s="608">
        <f ca="1">+'Task 1'!P15-'Task 1'!P13+'Task 1'!P31-'Task 1'!P29+'Task 1'!P47-'Task 1'!P45+'Task 2'!P15-'Task 2'!P13+'Task 3'!P15-'Task 3'!P13+'Task 4'!P15-'Task 4'!P13+'Task 5'!P15-'Task 5'!P13+'Task 6'!P15-'Task 6'!P13</f>
        <v>0</v>
      </c>
      <c r="Q25" s="586"/>
      <c r="R25" s="611">
        <f ca="1">SUM(D25:P25)</f>
        <v>0</v>
      </c>
    </row>
    <row r="26" spans="1:19" s="583" customFormat="1" ht="17.399999999999999" customHeight="1" x14ac:dyDescent="0.25">
      <c r="A26" s="865" t="s">
        <v>292</v>
      </c>
      <c r="B26" s="866"/>
      <c r="D26" s="623">
        <f t="shared" ref="D26:I26" ca="1" si="5">+D25+D23</f>
        <v>0</v>
      </c>
      <c r="E26" s="623">
        <f t="shared" ca="1" si="5"/>
        <v>0</v>
      </c>
      <c r="F26" s="623">
        <f t="shared" ca="1" si="5"/>
        <v>0</v>
      </c>
      <c r="G26" s="623">
        <f t="shared" ca="1" si="5"/>
        <v>0</v>
      </c>
      <c r="H26" s="623">
        <f t="shared" ca="1" si="5"/>
        <v>0</v>
      </c>
      <c r="I26" s="623">
        <f t="shared" ca="1" si="5"/>
        <v>0</v>
      </c>
      <c r="J26" s="609"/>
      <c r="K26" s="623">
        <f t="shared" ref="K26:P26" ca="1" si="6">+K25+K23</f>
        <v>0</v>
      </c>
      <c r="L26" s="623">
        <f t="shared" ca="1" si="6"/>
        <v>0</v>
      </c>
      <c r="M26" s="623">
        <f t="shared" ca="1" si="6"/>
        <v>0</v>
      </c>
      <c r="N26" s="623">
        <f t="shared" ca="1" si="6"/>
        <v>0</v>
      </c>
      <c r="O26" s="623">
        <f t="shared" ca="1" si="6"/>
        <v>0</v>
      </c>
      <c r="P26" s="623">
        <f t="shared" ca="1" si="6"/>
        <v>0</v>
      </c>
      <c r="Q26" s="610"/>
      <c r="R26" s="612">
        <f ca="1">+R25+R23</f>
        <v>0</v>
      </c>
    </row>
    <row r="27" spans="1:19" s="583" customFormat="1" ht="17.399999999999999" customHeight="1" x14ac:dyDescent="0.25">
      <c r="A27" s="862" t="s">
        <v>286</v>
      </c>
      <c r="B27" s="863"/>
      <c r="D27" s="619"/>
      <c r="E27" s="620"/>
      <c r="F27" s="620"/>
      <c r="G27" s="620"/>
      <c r="H27" s="620"/>
      <c r="I27" s="621"/>
      <c r="J27" s="609"/>
      <c r="K27" s="619"/>
      <c r="L27" s="620"/>
      <c r="M27" s="620"/>
      <c r="N27" s="620"/>
      <c r="O27" s="620"/>
      <c r="P27" s="621"/>
      <c r="Q27" s="610"/>
      <c r="R27" s="622"/>
    </row>
    <row r="28" spans="1:19" s="583" customFormat="1" ht="17.399999999999999" customHeight="1" x14ac:dyDescent="0.25">
      <c r="A28" s="605"/>
      <c r="B28" s="643" t="s">
        <v>291</v>
      </c>
      <c r="D28" s="608">
        <f>+'Task 3'!D109+'Task 4'!D165+'Task 5'!D130+'Task 6'!D106</f>
        <v>0</v>
      </c>
      <c r="E28" s="608">
        <f>+'Task 3'!E109+'Task 4'!E165+'Task 5'!E130+'Task 6'!E106</f>
        <v>0</v>
      </c>
      <c r="F28" s="608">
        <f>+'Task 3'!F109+'Task 4'!F165+'Task 5'!F130+'Task 6'!F106</f>
        <v>0</v>
      </c>
      <c r="G28" s="608">
        <f>+'Task 3'!G109+'Task 4'!G165+'Task 5'!G130+'Task 6'!G106</f>
        <v>0</v>
      </c>
      <c r="H28" s="608">
        <f>+'Task 3'!H109+'Task 4'!H165+'Task 5'!H130+'Task 6'!H106</f>
        <v>0</v>
      </c>
      <c r="I28" s="608">
        <f>+'Task 3'!I109+'Task 4'!I165+'Task 5'!I130+'Task 6'!I106</f>
        <v>0</v>
      </c>
      <c r="J28" s="594"/>
      <c r="K28" s="608">
        <f>+'Task 3'!K109+'Task 4'!K165+'Task 5'!K130+'Task 6'!K106</f>
        <v>0</v>
      </c>
      <c r="L28" s="608">
        <f>+'Task 3'!L109+'Task 4'!L165+'Task 5'!L130+'Task 6'!L106</f>
        <v>0</v>
      </c>
      <c r="M28" s="608">
        <f>+'Task 3'!M109+'Task 4'!M165+'Task 5'!M130+'Task 6'!M106</f>
        <v>0</v>
      </c>
      <c r="N28" s="608">
        <f>+'Task 3'!N109+'Task 4'!N165+'Task 5'!N130+'Task 6'!N106</f>
        <v>0</v>
      </c>
      <c r="O28" s="608">
        <f>+'Task 3'!O109+'Task 4'!O165+'Task 5'!O130+'Task 6'!O106</f>
        <v>0</v>
      </c>
      <c r="P28" s="608">
        <f>+'Task 3'!P109+'Task 4'!P165+'Task 5'!P130+'Task 6'!P106</f>
        <v>0</v>
      </c>
      <c r="Q28" s="586"/>
      <c r="R28" s="611">
        <f>SUM(D28:P28)</f>
        <v>0</v>
      </c>
    </row>
    <row r="29" spans="1:19" s="624" customFormat="1" ht="19.2" customHeight="1" x14ac:dyDescent="0.3">
      <c r="A29" s="865" t="s">
        <v>290</v>
      </c>
      <c r="B29" s="866"/>
      <c r="D29" s="627">
        <f ca="1">+D26+D28</f>
        <v>0</v>
      </c>
      <c r="E29" s="627">
        <f t="shared" ref="E29:P29" ca="1" si="7">+E26+E28</f>
        <v>0</v>
      </c>
      <c r="F29" s="627">
        <f t="shared" ca="1" si="7"/>
        <v>0</v>
      </c>
      <c r="G29" s="627">
        <f t="shared" ca="1" si="7"/>
        <v>0</v>
      </c>
      <c r="H29" s="627">
        <f t="shared" ca="1" si="7"/>
        <v>0</v>
      </c>
      <c r="I29" s="627">
        <f t="shared" ca="1" si="7"/>
        <v>0</v>
      </c>
      <c r="J29" s="625"/>
      <c r="K29" s="627">
        <f t="shared" ca="1" si="7"/>
        <v>0</v>
      </c>
      <c r="L29" s="627">
        <f t="shared" ca="1" si="7"/>
        <v>0</v>
      </c>
      <c r="M29" s="627">
        <f t="shared" ca="1" si="7"/>
        <v>0</v>
      </c>
      <c r="N29" s="627">
        <f t="shared" ca="1" si="7"/>
        <v>0</v>
      </c>
      <c r="O29" s="627">
        <f t="shared" ca="1" si="7"/>
        <v>0</v>
      </c>
      <c r="P29" s="627">
        <f t="shared" ca="1" si="7"/>
        <v>0</v>
      </c>
      <c r="Q29" s="626"/>
      <c r="R29" s="640">
        <f ca="1">+R26+R28</f>
        <v>0</v>
      </c>
    </row>
    <row r="30" spans="1:19" s="624" customFormat="1" ht="19.2" customHeight="1" x14ac:dyDescent="0.3">
      <c r="A30" s="867" t="s">
        <v>289</v>
      </c>
      <c r="B30" s="868"/>
      <c r="D30" s="628"/>
      <c r="E30" s="629"/>
      <c r="F30" s="629"/>
      <c r="G30" s="629"/>
      <c r="H30" s="629"/>
      <c r="I30" s="630"/>
      <c r="J30" s="625"/>
      <c r="K30" s="628"/>
      <c r="L30" s="629"/>
      <c r="M30" s="629"/>
      <c r="N30" s="629"/>
      <c r="O30" s="629"/>
      <c r="P30" s="630"/>
      <c r="Q30" s="626"/>
      <c r="R30" s="631"/>
    </row>
    <row r="31" spans="1:19" s="583" customFormat="1" ht="30" customHeight="1" x14ac:dyDescent="0.25">
      <c r="A31" s="605"/>
      <c r="B31" s="641" t="s">
        <v>294</v>
      </c>
      <c r="D31" s="645">
        <f ca="1">+'Task 1'!D23+'Task 1'!D39+'Task 1'!D55+'Task 2'!D23+'Task 3'!D23+'Task 3'!D111+'Task 4'!D23+'Task 4'!D167+'Task 5'!D23+'Task 5'!D132+'Task 6'!D23+'Task 6'!D108</f>
        <v>0</v>
      </c>
      <c r="E31" s="645">
        <f ca="1">+'Task 1'!E23+'Task 1'!E39+'Task 1'!E55+'Task 2'!E23+'Task 3'!E23+'Task 3'!E111+'Task 4'!E23+'Task 4'!E167+'Task 5'!E23+'Task 5'!E132+'Task 6'!E23+'Task 6'!E108</f>
        <v>0</v>
      </c>
      <c r="F31" s="645">
        <f ca="1">+'Task 1'!F23+'Task 1'!F39+'Task 1'!F55+'Task 2'!F23+'Task 3'!F23+'Task 3'!F111+'Task 4'!F23+'Task 4'!F167+'Task 5'!F23+'Task 5'!F132+'Task 6'!F23+'Task 6'!F108</f>
        <v>0</v>
      </c>
      <c r="G31" s="645">
        <f ca="1">+'Task 1'!G23+'Task 1'!G39+'Task 1'!G55+'Task 2'!G23+'Task 3'!G23+'Task 3'!G111+'Task 4'!G23+'Task 4'!G167+'Task 5'!G23+'Task 5'!G132+'Task 6'!G23+'Task 6'!G108</f>
        <v>0</v>
      </c>
      <c r="H31" s="645">
        <f ca="1">+'Task 1'!H23+'Task 1'!H39+'Task 1'!H55+'Task 2'!H23+'Task 3'!H23+'Task 3'!H111+'Task 4'!H23+'Task 4'!H167+'Task 5'!H23+'Task 5'!H132+'Task 6'!H23+'Task 6'!H108</f>
        <v>0</v>
      </c>
      <c r="I31" s="645">
        <f ca="1">+'Task 1'!I23+'Task 1'!I39+'Task 1'!I55+'Task 2'!I23+'Task 3'!I23+'Task 3'!I111+'Task 4'!I23+'Task 4'!I167+'Task 5'!I23+'Task 5'!I132+'Task 6'!I23+'Task 6'!I108</f>
        <v>0</v>
      </c>
      <c r="J31" s="594"/>
      <c r="K31" s="645">
        <f ca="1">+'Task 1'!K23+'Task 1'!K39+'Task 1'!K55+'Task 2'!K23+'Task 3'!K23+'Task 3'!K111+'Task 4'!K23+'Task 4'!K167+'Task 5'!K23+'Task 5'!K132+'Task 6'!K23+'Task 6'!K108</f>
        <v>0</v>
      </c>
      <c r="L31" s="645">
        <f ca="1">+'Task 1'!L23+'Task 1'!L39+'Task 1'!L55+'Task 2'!L23+'Task 3'!L23+'Task 3'!L111+'Task 4'!L23+'Task 4'!L167+'Task 5'!L23+'Task 5'!L132+'Task 6'!L23+'Task 6'!L108</f>
        <v>0</v>
      </c>
      <c r="M31" s="645">
        <f ca="1">+'Task 1'!M23+'Task 1'!M39+'Task 1'!M55+'Task 2'!M23+'Task 3'!M23+'Task 3'!M111+'Task 4'!M23+'Task 4'!M167+'Task 5'!M23+'Task 5'!M132+'Task 6'!M23+'Task 6'!M108</f>
        <v>0</v>
      </c>
      <c r="N31" s="645">
        <f ca="1">+'Task 1'!N23+'Task 1'!N39+'Task 1'!N55+'Task 2'!N23+'Task 3'!N23+'Task 3'!N111+'Task 4'!N23+'Task 4'!N167+'Task 5'!N23+'Task 5'!N132+'Task 6'!N23+'Task 6'!N108</f>
        <v>0</v>
      </c>
      <c r="O31" s="645">
        <f ca="1">+'Task 1'!O23+'Task 1'!O39+'Task 1'!O55+'Task 2'!O23+'Task 3'!O23+'Task 3'!O111+'Task 4'!O23+'Task 4'!O167+'Task 5'!O23+'Task 5'!O132+'Task 6'!O23+'Task 6'!O108</f>
        <v>0</v>
      </c>
      <c r="P31" s="645">
        <f ca="1">+'Task 1'!P23+'Task 1'!P39+'Task 1'!P55+'Task 2'!P23+'Task 3'!P23+'Task 3'!P111+'Task 4'!P23+'Task 4'!P167+'Task 5'!P23+'Task 5'!P132+'Task 6'!P23+'Task 6'!P108</f>
        <v>0</v>
      </c>
      <c r="Q31" s="586"/>
      <c r="R31" s="642">
        <f ca="1">SUM(D31:P31)</f>
        <v>0</v>
      </c>
    </row>
    <row r="32" spans="1:19" s="583" customFormat="1" ht="19.2" customHeight="1" x14ac:dyDescent="0.25">
      <c r="A32" s="708" t="s">
        <v>295</v>
      </c>
      <c r="B32" s="710"/>
      <c r="C32" s="590"/>
      <c r="D32" s="647">
        <f ca="1">+D29+D31</f>
        <v>0</v>
      </c>
      <c r="E32" s="647">
        <f t="shared" ref="E32:P32" ca="1" si="8">+E29+E31</f>
        <v>0</v>
      </c>
      <c r="F32" s="647">
        <f t="shared" ca="1" si="8"/>
        <v>0</v>
      </c>
      <c r="G32" s="647">
        <f t="shared" ca="1" si="8"/>
        <v>0</v>
      </c>
      <c r="H32" s="647">
        <f t="shared" ca="1" si="8"/>
        <v>0</v>
      </c>
      <c r="I32" s="647">
        <f t="shared" ca="1" si="8"/>
        <v>0</v>
      </c>
      <c r="J32" s="595"/>
      <c r="K32" s="647">
        <f t="shared" ca="1" si="8"/>
        <v>0</v>
      </c>
      <c r="L32" s="647">
        <f t="shared" ca="1" si="8"/>
        <v>0</v>
      </c>
      <c r="M32" s="647">
        <f t="shared" ca="1" si="8"/>
        <v>0</v>
      </c>
      <c r="N32" s="647">
        <f t="shared" ca="1" si="8"/>
        <v>0</v>
      </c>
      <c r="O32" s="647">
        <f t="shared" ca="1" si="8"/>
        <v>0</v>
      </c>
      <c r="P32" s="647">
        <f t="shared" ca="1" si="8"/>
        <v>0</v>
      </c>
      <c r="Q32" s="585"/>
      <c r="R32" s="647">
        <f ca="1">+R29+R31</f>
        <v>0</v>
      </c>
    </row>
    <row r="33" spans="1:18" s="583" customFormat="1" ht="13.8" x14ac:dyDescent="0.25">
      <c r="J33" s="596"/>
    </row>
    <row r="34" spans="1:18" s="583" customFormat="1" ht="13.8" x14ac:dyDescent="0.25">
      <c r="A34" s="869" t="s">
        <v>296</v>
      </c>
      <c r="B34" s="869"/>
      <c r="D34" s="648" t="str">
        <f t="shared" ref="D34:I34" ca="1" si="9">IF(D17=0,IF(D16=0,"n/a","ERROR"),+D16/D17)</f>
        <v>n/a</v>
      </c>
      <c r="E34" s="648" t="str">
        <f t="shared" ca="1" si="9"/>
        <v>n/a</v>
      </c>
      <c r="F34" s="648" t="str">
        <f t="shared" ca="1" si="9"/>
        <v>n/a</v>
      </c>
      <c r="G34" s="648" t="str">
        <f t="shared" ca="1" si="9"/>
        <v>n/a</v>
      </c>
      <c r="H34" s="648" t="str">
        <f t="shared" ca="1" si="9"/>
        <v>n/a</v>
      </c>
      <c r="I34" s="648" t="str">
        <f t="shared" ca="1" si="9"/>
        <v>n/a</v>
      </c>
      <c r="J34" s="597"/>
      <c r="K34" s="648" t="str">
        <f t="shared" ref="K34:P34" ca="1" si="10">IF(K17=0,IF(K16=0,"n/a","ERROR"),+K16/K17)</f>
        <v>n/a</v>
      </c>
      <c r="L34" s="648" t="str">
        <f t="shared" ca="1" si="10"/>
        <v>n/a</v>
      </c>
      <c r="M34" s="648" t="str">
        <f t="shared" ca="1" si="10"/>
        <v>n/a</v>
      </c>
      <c r="N34" s="648" t="str">
        <f t="shared" ca="1" si="10"/>
        <v>n/a</v>
      </c>
      <c r="O34" s="648" t="str">
        <f t="shared" ca="1" si="10"/>
        <v>n/a</v>
      </c>
      <c r="P34" s="648" t="str">
        <f t="shared" ca="1" si="10"/>
        <v>n/a</v>
      </c>
      <c r="Q34" s="591"/>
      <c r="R34" s="649" t="str">
        <f ca="1">IF(R17=0,IF(R16=0,"n/a","ERROR"),+R16/R17)</f>
        <v>n/a</v>
      </c>
    </row>
    <row r="35" spans="1:18" s="583" customFormat="1" ht="13.8" x14ac:dyDescent="0.25">
      <c r="A35" s="605"/>
      <c r="B35" s="605" t="s">
        <v>297</v>
      </c>
      <c r="D35" s="651" t="str">
        <f ca="1">IF(D34="n/a","n/a",+D34*40*52)</f>
        <v>n/a</v>
      </c>
      <c r="E35" s="651" t="str">
        <f t="shared" ref="E35:R35" ca="1" si="11">IF(E34="n/a","n/a",+E34*40*52)</f>
        <v>n/a</v>
      </c>
      <c r="F35" s="651" t="str">
        <f t="shared" ca="1" si="11"/>
        <v>n/a</v>
      </c>
      <c r="G35" s="651" t="str">
        <f t="shared" ca="1" si="11"/>
        <v>n/a</v>
      </c>
      <c r="H35" s="651" t="str">
        <f t="shared" ca="1" si="11"/>
        <v>n/a</v>
      </c>
      <c r="I35" s="651" t="str">
        <f t="shared" ca="1" si="11"/>
        <v>n/a</v>
      </c>
      <c r="J35" s="598"/>
      <c r="K35" s="651" t="str">
        <f t="shared" ca="1" si="11"/>
        <v>n/a</v>
      </c>
      <c r="L35" s="651" t="str">
        <f t="shared" ca="1" si="11"/>
        <v>n/a</v>
      </c>
      <c r="M35" s="651" t="str">
        <f t="shared" ca="1" si="11"/>
        <v>n/a</v>
      </c>
      <c r="N35" s="651" t="str">
        <f t="shared" ca="1" si="11"/>
        <v>n/a</v>
      </c>
      <c r="O35" s="651" t="str">
        <f t="shared" ca="1" si="11"/>
        <v>n/a</v>
      </c>
      <c r="P35" s="651" t="str">
        <f t="shared" ca="1" si="11"/>
        <v>n/a</v>
      </c>
      <c r="Q35" s="591"/>
      <c r="R35" s="653" t="str">
        <f t="shared" ca="1" si="11"/>
        <v>n/a</v>
      </c>
    </row>
    <row r="36" spans="1:18" s="583" customFormat="1" ht="27.6" x14ac:dyDescent="0.25">
      <c r="A36" s="605"/>
      <c r="B36" s="650" t="s">
        <v>298</v>
      </c>
      <c r="D36" s="652" t="str">
        <f t="shared" ref="D36:I36" ca="1" si="12">IF(D21=0,IF(D25=0,"n/a","ERROR"),+D25/D21)</f>
        <v>n/a</v>
      </c>
      <c r="E36" s="652" t="str">
        <f t="shared" ca="1" si="12"/>
        <v>n/a</v>
      </c>
      <c r="F36" s="652" t="str">
        <f t="shared" ca="1" si="12"/>
        <v>n/a</v>
      </c>
      <c r="G36" s="652" t="str">
        <f t="shared" ca="1" si="12"/>
        <v>n/a</v>
      </c>
      <c r="H36" s="652" t="str">
        <f t="shared" ca="1" si="12"/>
        <v>n/a</v>
      </c>
      <c r="I36" s="652" t="str">
        <f t="shared" ca="1" si="12"/>
        <v>n/a</v>
      </c>
      <c r="J36" s="599"/>
      <c r="K36" s="652" t="str">
        <f t="shared" ref="K36:P36" ca="1" si="13">IF(K21=0,IF(K25=0,"n/a","ERROR"),+K25/K21)</f>
        <v>n/a</v>
      </c>
      <c r="L36" s="652" t="str">
        <f t="shared" ca="1" si="13"/>
        <v>n/a</v>
      </c>
      <c r="M36" s="652" t="str">
        <f t="shared" ca="1" si="13"/>
        <v>n/a</v>
      </c>
      <c r="N36" s="652" t="str">
        <f t="shared" ca="1" si="13"/>
        <v>n/a</v>
      </c>
      <c r="O36" s="652" t="str">
        <f t="shared" ca="1" si="13"/>
        <v>n/a</v>
      </c>
      <c r="P36" s="652" t="str">
        <f t="shared" ca="1" si="13"/>
        <v>n/a</v>
      </c>
      <c r="Q36" s="592"/>
      <c r="R36" s="669" t="str">
        <f ca="1">IF(R21=0,IF(R25=0,"n/a","ERROR"),+R25/R21)</f>
        <v>n/a</v>
      </c>
    </row>
    <row r="37" spans="1:18" s="583" customFormat="1" ht="13.8" x14ac:dyDescent="0.25">
      <c r="A37" s="605"/>
      <c r="B37" s="605" t="s">
        <v>299</v>
      </c>
      <c r="D37" s="652" t="str">
        <f ca="1">IF(D29=0,IF(D31=0,"n/a","ERROR"),+D31/D29)</f>
        <v>n/a</v>
      </c>
      <c r="E37" s="652" t="str">
        <f t="shared" ref="E37:P37" ca="1" si="14">IF(E29=0,IF(E31=0,"n/a","ERROR"),+E31/E29)</f>
        <v>n/a</v>
      </c>
      <c r="F37" s="652" t="str">
        <f t="shared" ca="1" si="14"/>
        <v>n/a</v>
      </c>
      <c r="G37" s="652" t="str">
        <f t="shared" ca="1" si="14"/>
        <v>n/a</v>
      </c>
      <c r="H37" s="652" t="str">
        <f t="shared" ca="1" si="14"/>
        <v>n/a</v>
      </c>
      <c r="I37" s="652" t="str">
        <f t="shared" ca="1" si="14"/>
        <v>n/a</v>
      </c>
      <c r="J37" s="599"/>
      <c r="K37" s="652" t="str">
        <f t="shared" ca="1" si="14"/>
        <v>n/a</v>
      </c>
      <c r="L37" s="652" t="str">
        <f t="shared" ca="1" si="14"/>
        <v>n/a</v>
      </c>
      <c r="M37" s="652" t="str">
        <f t="shared" ca="1" si="14"/>
        <v>n/a</v>
      </c>
      <c r="N37" s="652" t="str">
        <f t="shared" ca="1" si="14"/>
        <v>n/a</v>
      </c>
      <c r="O37" s="652" t="str">
        <f t="shared" ca="1" si="14"/>
        <v>n/a</v>
      </c>
      <c r="P37" s="652" t="str">
        <f t="shared" ca="1" si="14"/>
        <v>n/a</v>
      </c>
      <c r="Q37" s="592"/>
      <c r="R37" s="669" t="str">
        <f t="shared" ref="R37" ca="1" si="15">IF(R29=0,IF(R31=0,"n/a","ERROR"),+R31/R29)</f>
        <v>n/a</v>
      </c>
    </row>
    <row r="38" spans="1:18" s="583" customFormat="1" ht="13.8" x14ac:dyDescent="0.25"/>
    <row r="39" spans="1:18" s="583" customFormat="1" ht="13.8" x14ac:dyDescent="0.25"/>
    <row r="40" spans="1:18" s="4" customFormat="1" ht="13.2" x14ac:dyDescent="0.25">
      <c r="A40" s="194" t="s">
        <v>167</v>
      </c>
      <c r="B40" s="195"/>
      <c r="C40" s="195"/>
      <c r="D40" s="195"/>
      <c r="E40" s="195"/>
      <c r="F40" s="195"/>
      <c r="G40" s="195"/>
      <c r="H40" s="195"/>
      <c r="I40" s="195"/>
      <c r="J40" s="195"/>
      <c r="K40" s="195"/>
      <c r="L40" s="195"/>
      <c r="M40" s="195"/>
      <c r="N40" s="195"/>
      <c r="O40" s="195"/>
      <c r="P40" s="195"/>
      <c r="Q40" s="195"/>
      <c r="R40" s="196"/>
    </row>
    <row r="41" spans="1:18" s="4" customFormat="1" ht="36" customHeight="1" x14ac:dyDescent="0.25">
      <c r="A41" s="789" t="s">
        <v>133</v>
      </c>
      <c r="B41" s="790"/>
      <c r="C41" s="790"/>
      <c r="D41" s="790"/>
      <c r="E41" s="790"/>
      <c r="F41" s="790"/>
      <c r="G41" s="790"/>
      <c r="H41" s="790"/>
      <c r="I41" s="790"/>
      <c r="J41" s="790"/>
      <c r="K41" s="790"/>
      <c r="L41" s="790"/>
      <c r="M41" s="790"/>
      <c r="N41" s="790"/>
      <c r="O41" s="790"/>
      <c r="P41" s="790"/>
      <c r="Q41" s="790"/>
      <c r="R41" s="791"/>
    </row>
    <row r="42" spans="1:18" s="4" customFormat="1" ht="24" customHeight="1" x14ac:dyDescent="0.25">
      <c r="A42" s="789" t="s">
        <v>177</v>
      </c>
      <c r="B42" s="792"/>
      <c r="C42" s="792"/>
      <c r="D42" s="792"/>
      <c r="E42" s="792"/>
      <c r="F42" s="792"/>
      <c r="G42" s="792"/>
      <c r="H42" s="792"/>
      <c r="I42" s="792"/>
      <c r="J42" s="792"/>
      <c r="K42" s="792"/>
      <c r="L42" s="792"/>
      <c r="M42" s="792"/>
      <c r="N42" s="792"/>
      <c r="O42" s="792"/>
      <c r="P42" s="792"/>
      <c r="Q42" s="792"/>
      <c r="R42" s="793"/>
    </row>
    <row r="43" spans="1:18" s="4" customFormat="1" ht="27.75" customHeight="1" x14ac:dyDescent="0.25">
      <c r="A43" s="789" t="s">
        <v>178</v>
      </c>
      <c r="B43" s="792"/>
      <c r="C43" s="792"/>
      <c r="D43" s="792"/>
      <c r="E43" s="792"/>
      <c r="F43" s="792"/>
      <c r="G43" s="792"/>
      <c r="H43" s="792"/>
      <c r="I43" s="792"/>
      <c r="J43" s="792"/>
      <c r="K43" s="792"/>
      <c r="L43" s="792"/>
      <c r="M43" s="792"/>
      <c r="N43" s="792"/>
      <c r="O43" s="792"/>
      <c r="P43" s="792"/>
      <c r="Q43" s="792"/>
      <c r="R43" s="793"/>
    </row>
    <row r="44" spans="1:18" s="4" customFormat="1" ht="13.2" x14ac:dyDescent="0.25">
      <c r="A44" s="197"/>
      <c r="B44" s="198"/>
      <c r="C44" s="198"/>
      <c r="D44" s="198"/>
      <c r="E44" s="198"/>
      <c r="F44" s="198"/>
      <c r="G44" s="198"/>
      <c r="H44" s="198"/>
      <c r="I44" s="198"/>
      <c r="J44" s="198"/>
      <c r="K44" s="198"/>
      <c r="L44" s="198"/>
      <c r="M44" s="198"/>
      <c r="N44" s="198"/>
      <c r="O44" s="198"/>
      <c r="P44" s="198"/>
      <c r="Q44" s="198"/>
      <c r="R44" s="199"/>
    </row>
    <row r="45" spans="1:18" s="582" customFormat="1" x14ac:dyDescent="0.3"/>
    <row r="46" spans="1:18" s="582" customFormat="1" x14ac:dyDescent="0.3"/>
    <row r="47" spans="1:18" s="582" customFormat="1" x14ac:dyDescent="0.3"/>
    <row r="48" spans="1:18" s="582" customFormat="1" x14ac:dyDescent="0.3"/>
    <row r="49" s="582" customFormat="1" x14ac:dyDescent="0.3"/>
    <row r="50" s="582" customFormat="1" x14ac:dyDescent="0.3"/>
  </sheetData>
  <sheetProtection algorithmName="SHA-512" hashValue="QLhDi40iJDsjFzgg0gk/1x73EeaujFZh69zUSh7zvixV67oPKJSsD0CJ50VTfH4LM5daGbewvmHsCElhm9Lpdg==" saltValue="OAV+pcBB8KtJpAx8YcOR8A==" spinCount="100000" sheet="1" objects="1" scenarios="1"/>
  <mergeCells count="33">
    <mergeCell ref="A16:B16"/>
    <mergeCell ref="A41:R41"/>
    <mergeCell ref="A42:R42"/>
    <mergeCell ref="A7:B7"/>
    <mergeCell ref="D7:I7"/>
    <mergeCell ref="K7:P7"/>
    <mergeCell ref="A8:B8"/>
    <mergeCell ref="A9:B9"/>
    <mergeCell ref="A1:R1"/>
    <mergeCell ref="D3:E3"/>
    <mergeCell ref="F3:I3"/>
    <mergeCell ref="K3:M3"/>
    <mergeCell ref="N3:P3"/>
    <mergeCell ref="D4:E4"/>
    <mergeCell ref="F4:I4"/>
    <mergeCell ref="K4:M4"/>
    <mergeCell ref="N4:P4"/>
    <mergeCell ref="D5:E5"/>
    <mergeCell ref="F5:I5"/>
    <mergeCell ref="K5:M5"/>
    <mergeCell ref="N5:P5"/>
    <mergeCell ref="A43:R43"/>
    <mergeCell ref="A18:B18"/>
    <mergeCell ref="A19:B19"/>
    <mergeCell ref="A20:B20"/>
    <mergeCell ref="A24:B24"/>
    <mergeCell ref="A27:B27"/>
    <mergeCell ref="A23:B23"/>
    <mergeCell ref="A26:B26"/>
    <mergeCell ref="A29:B29"/>
    <mergeCell ref="A30:B30"/>
    <mergeCell ref="A32:B32"/>
    <mergeCell ref="A34:B34"/>
  </mergeCells>
  <pageMargins left="0.5" right="0.5" top="0.5" bottom="0.5" header="0.3" footer="0.3"/>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Instructions</vt:lpstr>
      <vt:lpstr>Task Summary</vt:lpstr>
      <vt:lpstr>Task 1</vt:lpstr>
      <vt:lpstr>Task 2</vt:lpstr>
      <vt:lpstr>Task 3</vt:lpstr>
      <vt:lpstr>Task 4</vt:lpstr>
      <vt:lpstr>Task 5</vt:lpstr>
      <vt:lpstr>Task 6</vt:lpstr>
      <vt:lpstr>Cost Class</vt:lpstr>
      <vt:lpstr>Certification</vt:lpstr>
      <vt:lpstr>User Input</vt:lpstr>
      <vt:lpstr>Certification!Print_Area</vt:lpstr>
      <vt:lpstr>'Cost Class'!Print_Area</vt:lpstr>
      <vt:lpstr>'Task 1'!Print_Area</vt:lpstr>
      <vt:lpstr>'Task 2'!Print_Area</vt:lpstr>
      <vt:lpstr>'Task 3'!Print_Area</vt:lpstr>
      <vt:lpstr>'Task 4'!Print_Area</vt:lpstr>
      <vt:lpstr>'Task 5'!Print_Area</vt:lpstr>
      <vt:lpstr>'Task 6'!Print_Area</vt:lpstr>
      <vt:lpstr>'Task Summary'!Print_Area</vt:lpstr>
      <vt:lpstr>'Task 1'!Print_Titles</vt:lpstr>
      <vt:lpstr>'Task 2'!Print_Titles</vt:lpstr>
      <vt:lpstr>'Task 4'!Print_Titles</vt:lpstr>
      <vt:lpstr>'Task 5'!Print_Titles</vt:lpstr>
      <vt:lpstr>'Task 6'!Print_Titles</vt:lpstr>
      <vt:lpstr>'Task Summary'!Print_Titles</vt:lpstr>
    </vt:vector>
  </TitlesOfParts>
  <Company>Health and Human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jovington</dc:creator>
  <cp:lastModifiedBy>Fine,Dana (HHSC)</cp:lastModifiedBy>
  <cp:lastPrinted>2018-04-11T20:54:44Z</cp:lastPrinted>
  <dcterms:created xsi:type="dcterms:W3CDTF">2013-06-10T14:37:20Z</dcterms:created>
  <dcterms:modified xsi:type="dcterms:W3CDTF">2020-03-30T16:49:35Z</dcterms:modified>
</cp:coreProperties>
</file>