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00T1001VFSRV05\Managed Care Operations\MCO Legal\UNIFORM MANAGED CARE MANUAL\WORKING FOLDERS\Holding to Post\20220930\"/>
    </mc:Choice>
  </mc:AlternateContent>
  <xr:revisionPtr revIDLastSave="0" documentId="8_{49FA2875-F8F3-4119-B54A-AFCA4A02D564}" xr6:coauthVersionLast="47" xr6:coauthVersionMax="47" xr10:uidLastSave="{00000000-0000-0000-0000-000000000000}"/>
  <bookViews>
    <workbookView xWindow="-100" yWindow="-100" windowWidth="21467" windowHeight="11576" tabRatio="911" xr2:uid="{00000000-000D-0000-FFFF-FFFF00000000}"/>
  </bookViews>
  <sheets>
    <sheet name="Document History Log" sheetId="9" r:id="rId1"/>
    <sheet name="Data - Section 1" sheetId="1" r:id="rId2"/>
    <sheet name="Data - Section 2" sheetId="6" r:id="rId3"/>
    <sheet name="MLR Calculations - Section 1" sheetId="2" r:id="rId4"/>
    <sheet name="MLR Calculations - Section 2" sheetId="7" r:id="rId5"/>
    <sheet name="Credibility Lookup" sheetId="8" state="hidden" r:id="rId6"/>
    <sheet name="Expense Methodology" sheetId="3" r:id="rId7"/>
    <sheet name="Attestation" sheetId="14" r:id="rId8"/>
  </sheets>
  <definedNames>
    <definedName name="Data_Certification" localSheetId="7">#REF!</definedName>
    <definedName name="Data_Certification">#REF!</definedName>
    <definedName name="_xlnm.Print_Area" localSheetId="1">'Data - Section 1'!$A$1:$E$22</definedName>
    <definedName name="_xlnm.Print_Area" localSheetId="2">'Data - Section 2'!$A$1:$D$61</definedName>
    <definedName name="_xlnm.Print_Area" localSheetId="6">'Expense Methodology'!$A$2:$A$48</definedName>
    <definedName name="_xlnm.Print_Area" localSheetId="3">'MLR Calculations - Section 1'!$A$1:$C$35</definedName>
    <definedName name="QIAdefinition" localSheetId="7">#REF!</definedName>
    <definedName name="QIAdefinitio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6" l="1"/>
  <c r="D30" i="6"/>
  <c r="D52" i="6"/>
  <c r="D56" i="6" s="1"/>
  <c r="D47" i="6"/>
  <c r="D39" i="6"/>
  <c r="D38" i="6" l="1"/>
  <c r="F8" i="14"/>
  <c r="B2" i="14"/>
  <c r="B16" i="14" s="1"/>
  <c r="F9" i="14" l="1"/>
  <c r="C8" i="14"/>
  <c r="C9" i="14"/>
  <c r="C10" i="14"/>
  <c r="D24" i="6" l="1"/>
  <c r="A1" i="1" l="1"/>
  <c r="B5" i="14" s="1"/>
  <c r="A1" i="3" l="1"/>
  <c r="A1" i="7"/>
  <c r="A1" i="2"/>
  <c r="A1" i="6"/>
  <c r="B10" i="8"/>
  <c r="A10" i="8"/>
  <c r="B9" i="8"/>
  <c r="A9" i="8"/>
  <c r="B8" i="8"/>
  <c r="A8" i="8"/>
  <c r="B7" i="8"/>
  <c r="A7" i="8"/>
  <c r="B6" i="8"/>
  <c r="A6" i="8"/>
  <c r="B5" i="8"/>
  <c r="A5" i="8"/>
  <c r="B4" i="8"/>
  <c r="A4" i="8"/>
  <c r="B3" i="8"/>
  <c r="B61" i="6"/>
  <c r="C10" i="2" s="1"/>
  <c r="C61" i="6"/>
  <c r="C8" i="2" l="1"/>
  <c r="D23" i="6"/>
  <c r="D22" i="6"/>
  <c r="D21" i="6"/>
  <c r="D19" i="6"/>
  <c r="D18" i="6"/>
  <c r="D14" i="6"/>
  <c r="D13" i="6"/>
  <c r="D12" i="6"/>
  <c r="D11" i="6"/>
  <c r="D10" i="6"/>
  <c r="D9" i="6"/>
  <c r="D8" i="6"/>
  <c r="D7" i="6"/>
  <c r="D6" i="6"/>
  <c r="D5" i="6"/>
  <c r="D16" i="6" s="1"/>
  <c r="D20" i="6" l="1"/>
  <c r="D27" i="6" s="1"/>
  <c r="C4" i="2" s="1"/>
  <c r="C7" i="2"/>
  <c r="C11" i="2" l="1"/>
  <c r="C13" i="2" s="1"/>
  <c r="C9" i="2"/>
  <c r="C15" i="2"/>
  <c r="C5" i="2" l="1"/>
  <c r="C6" i="2" s="1"/>
  <c r="C12" i="2" s="1"/>
  <c r="C14" i="2" s="1"/>
</calcChain>
</file>

<file path=xl/sharedStrings.xml><?xml version="1.0" encoding="utf-8"?>
<sst xmlns="http://schemas.openxmlformats.org/spreadsheetml/2006/main" count="297" uniqueCount="183">
  <si>
    <t>HHSC UNIFORM MANAGED CARE MANUAL</t>
  </si>
  <si>
    <r>
      <rPr>
        <b/>
        <sz val="8"/>
        <rFont val="Arial"/>
        <family val="2"/>
      </rPr>
      <t>CHAPTER</t>
    </r>
    <r>
      <rPr>
        <b/>
        <sz val="14"/>
        <rFont val="Arial"/>
        <family val="2"/>
      </rPr>
      <t xml:space="preserve">           5.3.13.4</t>
    </r>
  </si>
  <si>
    <t>MEDICARE-MEDICAID DUAL DEMONSTRATION (MMDD) 
MEDICAL LOSS RATIO (MLR) REPORT TEMPLATE</t>
  </si>
  <si>
    <t>Version 2.1</t>
  </si>
  <si>
    <t>DOCUMENT HISTORY LOG</t>
  </si>
  <si>
    <r>
      <t>STATUS</t>
    </r>
    <r>
      <rPr>
        <vertAlign val="superscript"/>
        <sz val="10"/>
        <rFont val="Arial"/>
        <family val="2"/>
      </rPr>
      <t>1</t>
    </r>
  </si>
  <si>
    <r>
      <t>DOCUMENT REVISION</t>
    </r>
    <r>
      <rPr>
        <vertAlign val="superscript"/>
        <sz val="8"/>
        <rFont val="Arial"/>
        <family val="2"/>
      </rPr>
      <t>2</t>
    </r>
  </si>
  <si>
    <t>EFFECTIVE DATE</t>
  </si>
  <si>
    <r>
      <t>DESCRIPTION</t>
    </r>
    <r>
      <rPr>
        <vertAlign val="superscript"/>
        <sz val="10"/>
        <rFont val="Arial"/>
        <family val="2"/>
      </rPr>
      <t>3</t>
    </r>
  </si>
  <si>
    <t>Baseline</t>
  </si>
  <si>
    <t xml:space="preserve">Initial version of Uniform Managed Care Manual Chapter 5.3.13.4 "Medicare-Medicaid Dual Demonstration (MMDD) Medical Loss Ratio (MLR) Report Template."
This chapter applies to Medicare-Medicaid Plans (MMPs) participating in the Dual Demonstration. </t>
  </si>
  <si>
    <t>Revision</t>
  </si>
  <si>
    <t>2.0.1</t>
  </si>
  <si>
    <t>Accessibility approved version.</t>
  </si>
  <si>
    <t>In the Data - Section 1 tab, line 3b was added to include the Contract Number.  Also line 7 was modified for fraud related expense treatment.
In the Data - Section 2 tab, language was clarified in the Revenue section lines 1.1, 1.6, 1.7.  A new line was added: 1.9a   Experience Rebate Interest (informational only; not included in Line 1.8). A new line was added:  4.7 Health Care Quality Improvement (QI) Expenses Incurred:  Fraud Reduction Activities (including Fraud Prevention, Fraud Detection, and Fraud Recovery).  References were updated in lines 5.8 and 5.9.</t>
  </si>
  <si>
    <r>
      <t>1</t>
    </r>
    <r>
      <rPr>
        <sz val="8"/>
        <rFont val="Arial"/>
        <family val="2"/>
      </rPr>
      <t xml:space="preserve">  Status should be represented as “Baseline” for initial issuances and “Revision” for changes to the Baseline version.</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</si>
  <si>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</si>
  <si>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</si>
  <si>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 xml:space="preserve">Please note that in cases where these instructions do not provide detail, the detailed guidance for each line item included in the MA MLR instructions applies.  </t>
  </si>
  <si>
    <t>Data element</t>
  </si>
  <si>
    <t>Value</t>
  </si>
  <si>
    <t>1a. Coverage Period - Start Date</t>
  </si>
  <si>
    <t>1b. Coverage Period - End Date</t>
  </si>
  <si>
    <t>2a. State</t>
  </si>
  <si>
    <t>2b. Demonstration Name</t>
  </si>
  <si>
    <t>3b. Contract Number</t>
  </si>
  <si>
    <t>4. Run Out Date</t>
  </si>
  <si>
    <t>5. Reporting Period</t>
  </si>
  <si>
    <t>6. Date MLR Report finalized</t>
  </si>
  <si>
    <t>Medicare</t>
  </si>
  <si>
    <t>8a. Contact #1: Name of contact for any questions from CMS or State regarding this report</t>
  </si>
  <si>
    <t>8b. Contact #1: Position</t>
  </si>
  <si>
    <t>8c. Contact #1: Phone Number</t>
  </si>
  <si>
    <t>8d. Contact #1: E-mail Address</t>
  </si>
  <si>
    <t>9a. Contact #2: Name of alternate contact for any questions from CMS or State regarding this report</t>
  </si>
  <si>
    <t>9b. Contact #2: Position</t>
  </si>
  <si>
    <t>9c. Contact #2: Phone Number</t>
  </si>
  <si>
    <t>9d. Contact #2: E-mail Address</t>
  </si>
  <si>
    <r>
      <t>Please note that in cases where these instructions do not provide detail, the detailed guidance for each line item included in the MA</t>
    </r>
    <r>
      <rPr>
        <sz val="10"/>
        <rFont val="Arial"/>
        <family val="2"/>
      </rPr>
      <t xml:space="preserve"> MLR</t>
    </r>
    <r>
      <rPr>
        <sz val="10"/>
        <color theme="1"/>
        <rFont val="Arial"/>
        <family val="2"/>
      </rPr>
      <t xml:space="preserve"> instructions applies.  </t>
    </r>
  </si>
  <si>
    <t>Data Element</t>
  </si>
  <si>
    <t>Medicaid</t>
  </si>
  <si>
    <t>Total</t>
  </si>
  <si>
    <t>1.0a. Revenue: MA Sequestration Adjustment (enter as negative amount)</t>
  </si>
  <si>
    <t>Not applicable</t>
  </si>
  <si>
    <t>1.0b. Revenue: Part D Sequestration Adjustment (enter as negative amount)</t>
  </si>
  <si>
    <t>1.2.   Revenue: Part D direct subsidy, using final risk scores</t>
  </si>
  <si>
    <t>1.3.   Revenue: Part D federal reinsurance subsidy (prospective and reconciliation adjustments)</t>
  </si>
  <si>
    <t>1.4.   Revenue: Part D Low Income Premium Subsidy Amount (LIPSA)</t>
  </si>
  <si>
    <t>1.5.   Revenue: Part D risk corridor payments</t>
  </si>
  <si>
    <t>1.6a. Revenue: Other Medicaid Revenue Payments</t>
  </si>
  <si>
    <t xml:space="preserve">1.8.   Revenue: Minus Experience Rebates </t>
  </si>
  <si>
    <t>1.9. Total Revenue</t>
  </si>
  <si>
    <t>1.9a   Experience Rebate Interest (informational only; not included in Line 1.8)</t>
  </si>
  <si>
    <t>2.1.   Claims: Claims incurred only during the Coverage Period, and paid through run out date</t>
  </si>
  <si>
    <t>2.2.   Claims: Liability and reserves for claims incurred only during coverage period, calculated as of run out date</t>
  </si>
  <si>
    <t>2.3.   Claims: Incurred medical incentive pool and bonuses</t>
  </si>
  <si>
    <t>2.3a  Claims: Paid medical incentive pools and bonuses MLR Reporting year</t>
  </si>
  <si>
    <t>2.3b  Claims: Accrued medical incentive pools and bonuses MLR Reporting year</t>
  </si>
  <si>
    <t>2.4.   Claims: Contingent benefit and lawsuit reserves</t>
  </si>
  <si>
    <t>2.6. Total Claims</t>
  </si>
  <si>
    <t>2.6a   Prescription Drug (informational only; already included in Line 2.6)</t>
  </si>
  <si>
    <t>2.6b   Direct and Indirect Remuneration (DIR) (informational only; already excluded from Line 2.6)</t>
  </si>
  <si>
    <t>3.1     Taxes and Fees: Federal taxes and assessments, incurred in Coverage Year, deductible from revenue in MLR calculation</t>
  </si>
  <si>
    <t>3.1a   Taxes and Fees: Federal income taxes</t>
  </si>
  <si>
    <t>3.1b   Taxes and Fees: Other Federal Taxes (other than income tax) and assessments</t>
  </si>
  <si>
    <t>3.2     Taxes and Fees: State insurance, premium and other taxes, incurred in Coverage Year, deductible from revenue in MLR calculation</t>
  </si>
  <si>
    <t>3.2a   Taxes and Fees: State income, excise, business, and other taxes</t>
  </si>
  <si>
    <t xml:space="preserve">3.2b   Taxes and Fees: State premium taxes </t>
  </si>
  <si>
    <t>3.2c   Taxes and Fees: Community benefit expenditures</t>
  </si>
  <si>
    <t>3.3     Taxes and Fees: Regulatory authority licenses and fees</t>
  </si>
  <si>
    <t>3.4 Total Federal and State Taxes and Licensing or Regulatory Fees</t>
  </si>
  <si>
    <t>3.4a   Affordable Care Act section 9010 Fee (informational only; already included in Line 3.1)</t>
  </si>
  <si>
    <t>4.1     Health Care Quality Improvement (QI) Expenses Incurred:  Improve health outcomes</t>
  </si>
  <si>
    <t>4.2     Health Care Quality Improvement (QI) Expenses Incurred: Activities to prevent hospital readmission</t>
  </si>
  <si>
    <t>4.3     Health Care Quality Improvement (QI) Expenses Incurred: Improve patient safety and reduce medical errors</t>
  </si>
  <si>
    <t>4.4     Health Care Quality Improvement (QI) Expenses Incurred: Wellness and health promotion activities</t>
  </si>
  <si>
    <t>4.5     Health Care Quality Improvement (QI) Expenses Incurred: Health information technology expenses related to improving healthcare quality</t>
  </si>
  <si>
    <t>4.6     Health Care Quality Improvement (QI) Expenses Incurred: Allowable ICD-10 expenses</t>
  </si>
  <si>
    <t>4.7     Health Care Quality Improvement (QI) Expenses Incurred:  Fraud Reduction Activities (including Fraud Prevention, Fraud Detection, and Fraud Recovery)</t>
  </si>
  <si>
    <t>5.2     Non-Claims Costs: All other claims adjustment expenses</t>
  </si>
  <si>
    <t>5.3     Non-Claims Costs: Direct sales salaries and benefits</t>
  </si>
  <si>
    <t>5.4     Non-Claims Costs: Agents and brokers fees and commissions</t>
  </si>
  <si>
    <t>5.5     Non-Claims Costs: Other taxes</t>
  </si>
  <si>
    <t>5.5b   Non-Claims Costs: Fines and penalties of regulatory authorities (not already reported in Line 3.3)</t>
  </si>
  <si>
    <t>5.6     Non-Claims Costs: Other general and administrative expenses</t>
  </si>
  <si>
    <t>5.7 Total</t>
  </si>
  <si>
    <t>6.1    Total Member Months</t>
  </si>
  <si>
    <t>6.2    Duration of Coverage Period (in months) Valid coverage period may range from 12 to 24 months.</t>
  </si>
  <si>
    <t>6.3 Annualized Member Months</t>
  </si>
  <si>
    <t>Component</t>
  </si>
  <si>
    <t>Element</t>
  </si>
  <si>
    <t>1. Medical Loss Ratio Numerator</t>
  </si>
  <si>
    <t>1.1 Claims</t>
  </si>
  <si>
    <t>1.2 Improving health care quality expenses</t>
  </si>
  <si>
    <r>
      <t>1.3 MLR numerator</t>
    </r>
    <r>
      <rPr>
        <sz val="10"/>
        <color rgb="FFFF0000"/>
        <rFont val="Arial"/>
        <family val="2"/>
      </rPr>
      <t xml:space="preserve"> </t>
    </r>
  </si>
  <si>
    <t>2. Medical Loss Ratio Denominator</t>
  </si>
  <si>
    <t>2.1 Revenue</t>
  </si>
  <si>
    <t>2.2 Federal and State taxes and licensing or regulatory fees</t>
  </si>
  <si>
    <t>2.3 MLR denominator</t>
  </si>
  <si>
    <t>3. Credibility Adjustment</t>
  </si>
  <si>
    <t>3.1 Member Months to determine credibility</t>
  </si>
  <si>
    <t>3.2 Credibility adjustment</t>
  </si>
  <si>
    <t>4. MLR Calculation</t>
  </si>
  <si>
    <t>4.1 Unadjusted MLR</t>
  </si>
  <si>
    <t>4.2 Credibility adjustment</t>
  </si>
  <si>
    <t>4.3 Adjusted MLR</t>
  </si>
  <si>
    <t>4.4 Is plan membership above the minimum credibility value? (Y/N)</t>
  </si>
  <si>
    <t>4.5 MLR standard</t>
  </si>
  <si>
    <t>Member Months</t>
  </si>
  <si>
    <t>Credibility Adjustment</t>
  </si>
  <si>
    <t>less than 2,400</t>
  </si>
  <si>
    <t>Non-credible</t>
  </si>
  <si>
    <t>greater than 180,000</t>
  </si>
  <si>
    <t>Fully credible; no adjustment</t>
  </si>
  <si>
    <t>Credibility Lookup</t>
  </si>
  <si>
    <t>N/A</t>
  </si>
  <si>
    <t>1.  Claims</t>
  </si>
  <si>
    <t xml:space="preserve">Enter description: </t>
  </si>
  <si>
    <t>2.  Federal and State Taxes and Licensing or Regulatory Fees</t>
  </si>
  <si>
    <t>2.a Federal taxes and assessments</t>
  </si>
  <si>
    <t>2.b State insurance, premium and other taxes</t>
  </si>
  <si>
    <t xml:space="preserve">2.c Community benefit expenditures </t>
  </si>
  <si>
    <t>2.d Regulatory authority licenses and fees</t>
  </si>
  <si>
    <t>3. Health Care Quality Improvement Expenses</t>
  </si>
  <si>
    <t>3.a Improve health outcomes</t>
  </si>
  <si>
    <t>3.b Activities to prevent hospital readmission</t>
  </si>
  <si>
    <t>3.c Improve patient safety and reduce medical errors</t>
  </si>
  <si>
    <t>3.d Wellness and health promotion activities</t>
  </si>
  <si>
    <t>3.e Health Information Technology expenses related to healthcare quality</t>
  </si>
  <si>
    <t>3.f Allowable ICD-10 Expenses</t>
  </si>
  <si>
    <t>3.g Fraud Reduction Activities, if applicable</t>
  </si>
  <si>
    <t>4.  Non-Claims costs</t>
  </si>
  <si>
    <t>4.a Cost containment expenses not included in quality improvement expenses</t>
  </si>
  <si>
    <t>4.b All other claims adjustment expenses</t>
  </si>
  <si>
    <t>4.c Direct sales salaries and benefits</t>
  </si>
  <si>
    <t>4.d Agents and brokers fees and commissions</t>
  </si>
  <si>
    <t>4.e Other taxes</t>
  </si>
  <si>
    <t>4.f Other general and administrative expenses</t>
  </si>
  <si>
    <t>4.g Community benefit expenditures</t>
  </si>
  <si>
    <t>4.h ICD-10 implementation expenses</t>
  </si>
  <si>
    <t>DATA CERTIFICATION FORM</t>
  </si>
  <si>
    <t xml:space="preserve">1.  </t>
  </si>
  <si>
    <t>MMP Name (Name of entity of MCO/MMP)</t>
  </si>
  <si>
    <t xml:space="preserve">2.  </t>
  </si>
  <si>
    <t>Document Name</t>
  </si>
  <si>
    <t xml:space="preserve">3.  </t>
  </si>
  <si>
    <t>For period ending:</t>
  </si>
  <si>
    <t xml:space="preserve">4. </t>
  </si>
  <si>
    <t>Program:</t>
  </si>
  <si>
    <t xml:space="preserve">5.  </t>
  </si>
  <si>
    <t xml:space="preserve">Submission Date:  </t>
  </si>
  <si>
    <t xml:space="preserve">6. </t>
  </si>
  <si>
    <t>SFY:</t>
  </si>
  <si>
    <t xml:space="preserve">7.  </t>
  </si>
  <si>
    <t xml:space="preserve">Submission Type:  </t>
  </si>
  <si>
    <t>The above-named managed care organization, herein referred to as "MCO," "MMP," or "Contractor," is authorized to submit data to the Texas Health and Human Services Commission (HHSC) for services rendered by the undersigned MCO, in machine-readable form, as specified by HHSC.</t>
  </si>
  <si>
    <t>By signature below, Contractor certifies that this MLR Report is a full and true statement of all the elements related to the health insurance coverage issued for the MLR reporting year stated above, and that the MLR Report has been completed in accordance with the CMS and State reporting instructions, according to the best of his/her information, knowledge and belief. Contractor further certifies that it will retain and preserve all documents as required by law or by the Contract, submit all or any part of the same, or permit access to same for audit purposes, as required by HHSC or any agency of the federal government, or their representative(s). Document access and retention extends to source documents needed to verify any costs billed to or assessed to the Contractor by the Contractor's parent or any other Affiliate;  such source documents may include parts of the books and records of the parent or other Affiliate.</t>
  </si>
  <si>
    <t xml:space="preserve">9.  </t>
  </si>
  <si>
    <t>Printed Name and Title of CEO, CFO, or equivalent (no delegates)</t>
  </si>
  <si>
    <t xml:space="preserve">10.  </t>
  </si>
  <si>
    <t>On behalf of (name of Contractor)</t>
  </si>
  <si>
    <t xml:space="preserve">11.  </t>
  </si>
  <si>
    <t>Legal Signature of officer named above</t>
  </si>
  <si>
    <t>End of Worksheet</t>
  </si>
  <si>
    <r>
      <rPr>
        <b/>
        <sz val="8"/>
        <rFont val="Arial"/>
        <family val="2"/>
      </rPr>
      <t xml:space="preserve">EFFECTIVE DATE  </t>
    </r>
    <r>
      <rPr>
        <b/>
        <sz val="12"/>
        <rFont val="Arial"/>
        <family val="2"/>
      </rPr>
      <t>October 1, 2022</t>
    </r>
  </si>
  <si>
    <t>7. Fraud Related Expenses Treatment: (Select either Medicare or Medicaid)</t>
  </si>
  <si>
    <t>3a. Organization (MMP) Name</t>
  </si>
  <si>
    <t>Data - Section 1: General Information</t>
  </si>
  <si>
    <r>
      <rPr>
        <b/>
        <sz val="10"/>
        <rFont val="Arial"/>
        <family val="2"/>
      </rPr>
      <t xml:space="preserve">Data - </t>
    </r>
    <r>
      <rPr>
        <b/>
        <sz val="10"/>
        <color theme="1"/>
        <rFont val="Arial"/>
        <family val="2"/>
      </rPr>
      <t>Section 2: Data Collection</t>
    </r>
  </si>
  <si>
    <t>2.5.   Allowable fraud reduction expense (the smaller of Lines 2.5a or 2.5b)</t>
  </si>
  <si>
    <t>2.5a  Total fraud reduction expense</t>
  </si>
  <si>
    <t>2.5b  Total fraud recoveries that reduced paid claims in Line 2.1</t>
  </si>
  <si>
    <t>1.1.   Revenue: Plan payments for A/B services, net of quality withholds, using final risk scores</t>
  </si>
  <si>
    <t>1.6.   Revenue: Medicaid Capitation Payments net of Quality Withholds</t>
  </si>
  <si>
    <t>1.7.   Earned Quality Withholds</t>
  </si>
  <si>
    <t>4.8 Total Health Care Quality Improvement (QI) Expenses Incurred</t>
  </si>
  <si>
    <t>5.1     Non-Claims Costs: Cost containment expenses not included in QI expenses in Line 4.8</t>
  </si>
  <si>
    <t>5.5a   Non-Claims Costs: Taxes and assessments not excl from revenue (not already reported in Line 3.4)</t>
  </si>
  <si>
    <t>5.8    Community benefit expend (informational only; includes amounts reported in Lines 3.2c &amp; 5.5a)</t>
  </si>
  <si>
    <t>5.9    ICD-10 implementation exp (informational only; includes amounts reported in Lines 4.6 &amp; 5.1)</t>
  </si>
  <si>
    <t>MLR Calculations - Section 1: Medicare + Medicaid MLR and Remittance Calculations</t>
  </si>
  <si>
    <t>MLR Calculations - Section 2: MLR Credibility Adjustments Table</t>
  </si>
  <si>
    <t>Description of Expense Allocation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</si>
</sst>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
    <numFmt numFmtId="165" formatCode="_(* #,##0_);_(* \(#,##0\);_(* &quot;-&quot;??_);_(@_)"/>
    <numFmt numFmtId="166" formatCode="&quot;$&quot;#,##0.00"/>
    <numFmt numFmtId="167" formatCode="mmmm\ d\,\ yyyy"/>
    <numFmt numFmtId="168" formatCode="0.0"/>
    <numFmt numFmtId="169" formatCode="[$-409]mmmm\ d\,\ yyyy;@"/>
    <numFmt numFmtId="170" formatCode="[$-409]mmm\-yy;@"/>
  </numFmts>
  <fonts count="28" x14ac:knownFonts="1">
    <font>
      <sz val="11"/>
      <color theme="1"/>
      <name val="Calibri"/>
      <family val="2"/>
      <scheme val="minor"/>
    </font>
    <font>
      <sz val="11"/>
      <color theme="1"/>
      <name val="Calibri"/>
      <family val="2"/>
      <scheme val="minor"/>
    </font>
    <font>
      <sz val="11"/>
      <color theme="1"/>
      <name val="Arial"/>
      <family val="2"/>
    </font>
    <font>
      <sz val="10"/>
      <color theme="1"/>
      <name val="Arial"/>
      <family val="2"/>
    </font>
    <font>
      <b/>
      <sz val="10"/>
      <color theme="1"/>
      <name val="Arial"/>
      <family val="2"/>
    </font>
    <font>
      <b/>
      <u/>
      <sz val="10"/>
      <color theme="1"/>
      <name val="Arial"/>
      <family val="2"/>
    </font>
    <font>
      <sz val="10"/>
      <name val="Arial"/>
      <family val="2"/>
    </font>
    <font>
      <b/>
      <u/>
      <sz val="10"/>
      <name val="Arial"/>
      <family val="2"/>
    </font>
    <font>
      <b/>
      <sz val="10"/>
      <name val="Arial"/>
      <family val="2"/>
    </font>
    <font>
      <sz val="10"/>
      <color rgb="FFFF0000"/>
      <name val="Arial"/>
      <family val="2"/>
    </font>
    <font>
      <u/>
      <sz val="10"/>
      <name val="Arial"/>
      <family val="2"/>
    </font>
    <font>
      <strike/>
      <sz val="10"/>
      <color rgb="FFFF0000"/>
      <name val="Arial"/>
      <family val="2"/>
    </font>
    <font>
      <sz val="11"/>
      <name val="Arial"/>
      <family val="2"/>
    </font>
    <font>
      <b/>
      <sz val="14"/>
      <color theme="1"/>
      <name val="Arial"/>
      <family val="2"/>
    </font>
    <font>
      <b/>
      <sz val="14"/>
      <name val="Arial"/>
      <family val="2"/>
    </font>
    <font>
      <strike/>
      <sz val="10"/>
      <name val="Arial"/>
      <family val="2"/>
    </font>
    <font>
      <b/>
      <sz val="12"/>
      <name val="Arial"/>
      <family val="2"/>
    </font>
    <font>
      <vertAlign val="superscript"/>
      <sz val="10"/>
      <name val="Arial"/>
      <family val="2"/>
    </font>
    <font>
      <vertAlign val="superscript"/>
      <sz val="8"/>
      <name val="Arial"/>
      <family val="2"/>
    </font>
    <font>
      <sz val="8"/>
      <name val="Arial"/>
      <family val="2"/>
    </font>
    <font>
      <sz val="10"/>
      <name val="Times New Roman"/>
      <family val="1"/>
    </font>
    <font>
      <b/>
      <sz val="11"/>
      <name val="Arial"/>
      <family val="2"/>
    </font>
    <font>
      <b/>
      <sz val="11"/>
      <color indexed="8"/>
      <name val="Arial"/>
      <family val="2"/>
    </font>
    <font>
      <i/>
      <sz val="11"/>
      <name val="Arial"/>
      <family val="2"/>
    </font>
    <font>
      <sz val="11"/>
      <color indexed="8"/>
      <name val="Arial"/>
      <family val="2"/>
    </font>
    <font>
      <b/>
      <sz val="11"/>
      <color indexed="10"/>
      <name val="Arial"/>
      <family val="2"/>
    </font>
    <font>
      <sz val="11"/>
      <color indexed="12"/>
      <name val="Arial"/>
      <family val="2"/>
    </font>
    <font>
      <b/>
      <sz val="8"/>
      <name val="Arial"/>
      <family val="2"/>
    </font>
  </fonts>
  <fills count="8">
    <fill>
      <patternFill patternType="none"/>
    </fill>
    <fill>
      <patternFill patternType="gray125"/>
    </fill>
    <fill>
      <patternFill patternType="solid">
        <fgColor rgb="FFFFFF00"/>
        <bgColor indexed="64"/>
      </patternFill>
    </fill>
    <fill>
      <patternFill patternType="solid">
        <fgColor rgb="FFFFFF00"/>
        <bgColor auto="1"/>
      </patternFill>
    </fill>
    <fill>
      <patternFill patternType="solid">
        <fgColor theme="0" tint="-0.14999847407452621"/>
        <bgColor indexed="64"/>
      </patternFill>
    </fill>
    <fill>
      <patternFill patternType="solid">
        <fgColor theme="2"/>
        <bgColor indexed="64"/>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6" fillId="0" borderId="0"/>
    <xf numFmtId="0" fontId="3" fillId="0" borderId="0"/>
    <xf numFmtId="0" fontId="20" fillId="0" borderId="0"/>
  </cellStyleXfs>
  <cellXfs count="139">
    <xf numFmtId="0" fontId="0" fillId="0" borderId="0" xfId="0"/>
    <xf numFmtId="0" fontId="2" fillId="0" borderId="0" xfId="0" applyFont="1"/>
    <xf numFmtId="0" fontId="3" fillId="0" borderId="0" xfId="0" applyFont="1"/>
    <xf numFmtId="0" fontId="5" fillId="0" borderId="0" xfId="0" applyFont="1"/>
    <xf numFmtId="0" fontId="2" fillId="0" borderId="0" xfId="0" applyFont="1" applyAlignment="1">
      <alignment horizontal="center"/>
    </xf>
    <xf numFmtId="0" fontId="4" fillId="0" borderId="0" xfId="0" quotePrefix="1" applyFont="1" applyAlignment="1">
      <alignment horizontal="left"/>
    </xf>
    <xf numFmtId="0" fontId="6" fillId="0" borderId="0" xfId="0" applyFont="1" applyAlignment="1">
      <alignment vertical="top"/>
    </xf>
    <xf numFmtId="0" fontId="6" fillId="0" borderId="0" xfId="4" applyAlignment="1">
      <alignment horizontal="left" vertical="top"/>
    </xf>
    <xf numFmtId="0" fontId="6" fillId="0" borderId="0" xfId="0" applyFont="1" applyAlignment="1">
      <alignment horizontal="left" vertical="top"/>
    </xf>
    <xf numFmtId="0" fontId="6" fillId="0" borderId="0" xfId="0" applyFont="1" applyAlignment="1">
      <alignment horizontal="left"/>
    </xf>
    <xf numFmtId="0" fontId="11" fillId="0" borderId="0" xfId="0" applyFont="1"/>
    <xf numFmtId="0" fontId="12" fillId="0" borderId="0" xfId="0" applyFont="1"/>
    <xf numFmtId="44" fontId="2" fillId="0" borderId="0" xfId="0" applyNumberFormat="1" applyFont="1"/>
    <xf numFmtId="0" fontId="13" fillId="0" borderId="0" xfId="0" applyFont="1"/>
    <xf numFmtId="0" fontId="13" fillId="0" borderId="0" xfId="0" quotePrefix="1" applyFont="1" applyAlignment="1">
      <alignment horizontal="left"/>
    </xf>
    <xf numFmtId="0" fontId="2" fillId="0" borderId="1" xfId="0" applyFont="1" applyBorder="1"/>
    <xf numFmtId="37" fontId="2" fillId="0" borderId="1" xfId="0" applyNumberFormat="1" applyFont="1" applyBorder="1"/>
    <xf numFmtId="3" fontId="2" fillId="0" borderId="1" xfId="0" applyNumberFormat="1" applyFont="1" applyBorder="1"/>
    <xf numFmtId="164" fontId="2" fillId="0" borderId="1" xfId="3" applyNumberFormat="1" applyFont="1" applyBorder="1" applyAlignment="1">
      <alignment horizontal="center"/>
    </xf>
    <xf numFmtId="164" fontId="2" fillId="0" borderId="0" xfId="3" applyNumberFormat="1" applyFont="1"/>
    <xf numFmtId="44" fontId="2" fillId="0" borderId="0" xfId="2" applyFont="1"/>
    <xf numFmtId="44" fontId="12" fillId="0" borderId="0" xfId="2" applyFont="1"/>
    <xf numFmtId="0" fontId="6" fillId="0" borderId="0" xfId="0" quotePrefix="1" applyFont="1" applyAlignment="1">
      <alignment horizontal="left" vertical="top" wrapText="1"/>
    </xf>
    <xf numFmtId="166" fontId="6" fillId="3" borderId="1" xfId="2" applyNumberFormat="1" applyFont="1" applyFill="1" applyBorder="1" applyAlignment="1" applyProtection="1">
      <protection locked="0"/>
    </xf>
    <xf numFmtId="0" fontId="6" fillId="0" borderId="0" xfId="0" applyFont="1" applyAlignment="1">
      <alignment wrapText="1"/>
    </xf>
    <xf numFmtId="0" fontId="7" fillId="0" borderId="0" xfId="0" applyFont="1" applyAlignment="1">
      <alignment horizontal="center"/>
    </xf>
    <xf numFmtId="166" fontId="6" fillId="0" borderId="0" xfId="0" applyNumberFormat="1" applyFont="1" applyAlignment="1">
      <alignment horizontal="center"/>
    </xf>
    <xf numFmtId="0" fontId="6" fillId="0" borderId="0" xfId="0" applyFont="1" applyAlignment="1">
      <alignment horizontal="left" wrapText="1"/>
    </xf>
    <xf numFmtId="0" fontId="8" fillId="4" borderId="2" xfId="0" applyFont="1" applyFill="1" applyBorder="1" applyAlignment="1">
      <alignment wrapText="1"/>
    </xf>
    <xf numFmtId="49" fontId="6" fillId="0" borderId="0" xfId="4" applyNumberFormat="1" applyAlignment="1">
      <alignment horizontal="left" wrapText="1"/>
    </xf>
    <xf numFmtId="0" fontId="6" fillId="0" borderId="0" xfId="4" applyAlignment="1">
      <alignment horizontal="left" wrapText="1"/>
    </xf>
    <xf numFmtId="0" fontId="6" fillId="0" borderId="0" xfId="4" quotePrefix="1" applyAlignment="1">
      <alignment horizontal="left" wrapText="1"/>
    </xf>
    <xf numFmtId="44" fontId="3" fillId="0" borderId="0" xfId="0" applyNumberFormat="1" applyFont="1" applyAlignment="1">
      <alignment wrapText="1"/>
    </xf>
    <xf numFmtId="165" fontId="3" fillId="0" borderId="0" xfId="1" applyNumberFormat="1" applyFont="1" applyAlignment="1">
      <alignment wrapText="1"/>
    </xf>
    <xf numFmtId="0" fontId="10" fillId="0" borderId="1" xfId="0" applyFont="1" applyBorder="1" applyAlignment="1">
      <alignment horizontal="center" wrapText="1"/>
    </xf>
    <xf numFmtId="0" fontId="6" fillId="0" borderId="1" xfId="0" applyFont="1" applyBorder="1" applyAlignment="1">
      <alignment horizontal="center" vertical="top"/>
    </xf>
    <xf numFmtId="37" fontId="6" fillId="0" borderId="1" xfId="1" applyNumberFormat="1" applyFont="1" applyFill="1" applyBorder="1" applyAlignment="1">
      <alignment horizontal="center" vertical="top"/>
    </xf>
    <xf numFmtId="164" fontId="6" fillId="0" borderId="1" xfId="3" applyNumberFormat="1" applyFont="1" applyFill="1" applyBorder="1" applyAlignment="1">
      <alignment horizontal="center" vertical="top"/>
    </xf>
    <xf numFmtId="165" fontId="6" fillId="0" borderId="1" xfId="1" applyNumberFormat="1" applyFont="1" applyFill="1" applyBorder="1" applyAlignment="1">
      <alignment horizontal="center" vertical="top"/>
    </xf>
    <xf numFmtId="0" fontId="8" fillId="0" borderId="1" xfId="0" applyFont="1" applyBorder="1" applyAlignment="1">
      <alignment horizontal="left" vertical="top" wrapText="1"/>
    </xf>
    <xf numFmtId="0" fontId="8" fillId="0" borderId="1" xfId="0" quotePrefix="1" applyFont="1" applyBorder="1" applyAlignment="1">
      <alignment horizontal="left" vertical="top" wrapText="1"/>
    </xf>
    <xf numFmtId="0" fontId="14" fillId="0" borderId="0" xfId="0" quotePrefix="1" applyFont="1" applyAlignment="1">
      <alignment horizontal="left"/>
    </xf>
    <xf numFmtId="0" fontId="8" fillId="0" borderId="0" xfId="0" quotePrefix="1" applyFont="1" applyAlignment="1">
      <alignment horizontal="left"/>
    </xf>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alignment vertical="top" wrapText="1"/>
    </xf>
    <xf numFmtId="14" fontId="6" fillId="2" borderId="1" xfId="0" applyNumberFormat="1" applyFont="1" applyFill="1" applyBorder="1" applyAlignment="1" applyProtection="1">
      <alignment horizontal="left" vertical="top" wrapText="1"/>
      <protection locked="0"/>
    </xf>
    <xf numFmtId="0" fontId="6" fillId="2" borderId="1" xfId="0" applyFont="1" applyFill="1" applyBorder="1" applyAlignment="1" applyProtection="1">
      <alignment horizontal="left" vertical="top" wrapText="1"/>
      <protection locked="0"/>
    </xf>
    <xf numFmtId="0" fontId="15" fillId="0" borderId="0" xfId="0" applyFont="1"/>
    <xf numFmtId="0" fontId="6" fillId="0" borderId="1" xfId="0" applyFont="1" applyBorder="1" applyAlignment="1">
      <alignment horizontal="left" vertical="top" wrapText="1"/>
    </xf>
    <xf numFmtId="0" fontId="5" fillId="0" borderId="0" xfId="0" applyFont="1" applyAlignment="1">
      <alignment horizontal="center"/>
    </xf>
    <xf numFmtId="166" fontId="6" fillId="0" borderId="1" xfId="0" applyNumberFormat="1" applyFont="1" applyBorder="1" applyAlignment="1">
      <alignment horizontal="center"/>
    </xf>
    <xf numFmtId="0" fontId="6" fillId="0" borderId="0" xfId="7" applyFont="1"/>
    <xf numFmtId="0" fontId="8" fillId="6" borderId="1" xfId="7" applyFont="1" applyFill="1" applyBorder="1" applyAlignment="1">
      <alignment horizontal="center" vertical="center" wrapText="1"/>
    </xf>
    <xf numFmtId="0" fontId="6" fillId="0" borderId="1" xfId="7" applyFont="1" applyBorder="1" applyAlignment="1">
      <alignment horizontal="center" vertical="center" wrapText="1"/>
    </xf>
    <xf numFmtId="168" fontId="6" fillId="0" borderId="1" xfId="7" applyNumberFormat="1" applyFont="1" applyBorder="1" applyAlignment="1">
      <alignment horizontal="center" vertical="center" wrapText="1"/>
    </xf>
    <xf numFmtId="0" fontId="12" fillId="6" borderId="11" xfId="0" applyFont="1" applyFill="1" applyBorder="1"/>
    <xf numFmtId="0" fontId="12" fillId="6" borderId="0" xfId="0" applyFont="1" applyFill="1"/>
    <xf numFmtId="0" fontId="12" fillId="6" borderId="0" xfId="0" applyFont="1" applyFill="1" applyAlignment="1">
      <alignment horizontal="left"/>
    </xf>
    <xf numFmtId="0" fontId="12" fillId="6" borderId="11" xfId="0" quotePrefix="1" applyFont="1" applyFill="1" applyBorder="1" applyAlignment="1">
      <alignment horizontal="right"/>
    </xf>
    <xf numFmtId="0" fontId="12" fillId="6" borderId="11" xfId="0" applyFont="1" applyFill="1" applyBorder="1" applyAlignment="1">
      <alignment horizontal="center"/>
    </xf>
    <xf numFmtId="0" fontId="23" fillId="6" borderId="0" xfId="0" applyFont="1" applyFill="1" applyAlignment="1">
      <alignment horizontal="left"/>
    </xf>
    <xf numFmtId="0" fontId="23" fillId="6" borderId="0" xfId="0" applyFont="1" applyFill="1"/>
    <xf numFmtId="169" fontId="21" fillId="6" borderId="4" xfId="0" applyNumberFormat="1" applyFont="1" applyFill="1" applyBorder="1" applyAlignment="1">
      <alignment horizontal="left"/>
    </xf>
    <xf numFmtId="0" fontId="12" fillId="6" borderId="0" xfId="0" quotePrefix="1" applyFont="1" applyFill="1" applyAlignment="1">
      <alignment horizontal="right"/>
    </xf>
    <xf numFmtId="0" fontId="23" fillId="0" borderId="0" xfId="0" applyFont="1"/>
    <xf numFmtId="169" fontId="22" fillId="6" borderId="4" xfId="0" applyNumberFormat="1" applyFont="1" applyFill="1" applyBorder="1" applyAlignment="1">
      <alignment horizontal="left"/>
    </xf>
    <xf numFmtId="169" fontId="22" fillId="6" borderId="0" xfId="0" applyNumberFormat="1" applyFont="1" applyFill="1" applyAlignment="1">
      <alignment horizontal="left"/>
    </xf>
    <xf numFmtId="0" fontId="12" fillId="0" borderId="11" xfId="0" applyFont="1" applyBorder="1"/>
    <xf numFmtId="0" fontId="25" fillId="0" borderId="0" xfId="0" applyFont="1"/>
    <xf numFmtId="0" fontId="12" fillId="6" borderId="0" xfId="0" applyFont="1" applyFill="1" applyProtection="1">
      <protection locked="0"/>
    </xf>
    <xf numFmtId="0" fontId="12" fillId="6" borderId="0" xfId="0" applyFont="1" applyFill="1" applyAlignment="1" applyProtection="1">
      <alignment horizontal="left"/>
      <protection locked="0"/>
    </xf>
    <xf numFmtId="0" fontId="24" fillId="6" borderId="4" xfId="0" applyFont="1" applyFill="1" applyBorder="1" applyProtection="1">
      <protection locked="0"/>
    </xf>
    <xf numFmtId="0" fontId="12" fillId="6" borderId="8" xfId="0" applyFont="1" applyFill="1" applyBorder="1"/>
    <xf numFmtId="0" fontId="23" fillId="6" borderId="9" xfId="0" applyFont="1" applyFill="1" applyBorder="1" applyAlignment="1" applyProtection="1">
      <alignment horizontal="left"/>
      <protection locked="0"/>
    </xf>
    <xf numFmtId="0" fontId="12" fillId="6" borderId="9" xfId="0" applyFont="1" applyFill="1" applyBorder="1"/>
    <xf numFmtId="0" fontId="12" fillId="6" borderId="9" xfId="0" applyFont="1" applyFill="1" applyBorder="1" applyProtection="1">
      <protection locked="0"/>
    </xf>
    <xf numFmtId="0" fontId="12" fillId="0" borderId="0" xfId="0" applyFont="1" applyAlignment="1">
      <alignment horizontal="left"/>
    </xf>
    <xf numFmtId="49" fontId="22" fillId="6" borderId="4" xfId="0" applyNumberFormat="1" applyFont="1" applyFill="1" applyBorder="1" applyAlignment="1">
      <alignment horizontal="left"/>
    </xf>
    <xf numFmtId="167" fontId="6" fillId="0" borderId="1" xfId="7" applyNumberFormat="1" applyFont="1" applyBorder="1" applyAlignment="1">
      <alignment horizontal="center" vertical="center" wrapText="1"/>
    </xf>
    <xf numFmtId="0" fontId="22" fillId="6" borderId="4" xfId="0" applyFont="1" applyFill="1" applyBorder="1" applyAlignment="1">
      <alignment horizontal="left"/>
    </xf>
    <xf numFmtId="44" fontId="6" fillId="4" borderId="1" xfId="2" applyFont="1" applyFill="1" applyBorder="1" applyAlignment="1" applyProtection="1"/>
    <xf numFmtId="44" fontId="8" fillId="4" borderId="3" xfId="2" applyFont="1" applyFill="1" applyBorder="1" applyAlignment="1" applyProtection="1"/>
    <xf numFmtId="44" fontId="6" fillId="5" borderId="1" xfId="2" applyFont="1" applyFill="1" applyBorder="1" applyAlignment="1" applyProtection="1"/>
    <xf numFmtId="165" fontId="8" fillId="4" borderId="3" xfId="1" applyNumberFormat="1" applyFont="1" applyFill="1" applyBorder="1" applyAlignment="1" applyProtection="1"/>
    <xf numFmtId="165" fontId="8" fillId="4" borderId="5" xfId="1" applyNumberFormat="1" applyFont="1" applyFill="1" applyBorder="1" applyAlignment="1" applyProtection="1"/>
    <xf numFmtId="166" fontId="8" fillId="4" borderId="2" xfId="2" applyNumberFormat="1" applyFont="1" applyFill="1" applyBorder="1" applyAlignment="1" applyProtection="1">
      <alignment horizontal="right"/>
    </xf>
    <xf numFmtId="166" fontId="8" fillId="4" borderId="2" xfId="2" applyNumberFormat="1" applyFont="1" applyFill="1" applyBorder="1" applyAlignment="1" applyProtection="1">
      <alignment horizontal="center"/>
    </xf>
    <xf numFmtId="0" fontId="3" fillId="0" borderId="1" xfId="7" applyBorder="1" applyAlignment="1">
      <alignment vertical="center" wrapText="1"/>
    </xf>
    <xf numFmtId="0" fontId="3" fillId="0" borderId="0" xfId="0" applyFont="1" applyAlignment="1">
      <alignment vertical="top"/>
    </xf>
    <xf numFmtId="0" fontId="2" fillId="0" borderId="0" xfId="0" applyFont="1" applyAlignment="1">
      <alignment vertical="top"/>
    </xf>
    <xf numFmtId="0" fontId="8" fillId="0" borderId="0" xfId="0" applyFont="1" applyAlignment="1">
      <alignment vertical="top"/>
    </xf>
    <xf numFmtId="0" fontId="12" fillId="0" borderId="0" xfId="0" applyFont="1" applyAlignment="1">
      <alignment vertical="top"/>
    </xf>
    <xf numFmtId="0" fontId="12" fillId="6" borderId="11" xfId="0" applyFont="1" applyFill="1" applyBorder="1" applyAlignment="1">
      <alignment horizontal="center" vertical="top"/>
    </xf>
    <xf numFmtId="0" fontId="23" fillId="6" borderId="0" xfId="0" applyFont="1" applyFill="1" applyAlignment="1" applyProtection="1">
      <alignment vertical="top"/>
      <protection locked="0"/>
    </xf>
    <xf numFmtId="0" fontId="12" fillId="6" borderId="0" xfId="0" applyFont="1" applyFill="1" applyAlignment="1">
      <alignment vertical="top"/>
    </xf>
    <xf numFmtId="0" fontId="12" fillId="6" borderId="0" xfId="0" applyFont="1" applyFill="1" applyAlignment="1" applyProtection="1">
      <alignment vertical="top"/>
      <protection locked="0"/>
    </xf>
    <xf numFmtId="0" fontId="23" fillId="6" borderId="0" xfId="0" applyFont="1" applyFill="1" applyAlignment="1" applyProtection="1">
      <alignment horizontal="left" vertical="top"/>
      <protection locked="0"/>
    </xf>
    <xf numFmtId="0" fontId="21" fillId="6" borderId="4" xfId="0" applyFont="1" applyFill="1" applyBorder="1" applyAlignment="1">
      <alignment horizontal="left"/>
    </xf>
    <xf numFmtId="0" fontId="14" fillId="0" borderId="14" xfId="7" applyFont="1" applyBorder="1" applyAlignment="1">
      <alignment horizontal="left" vertical="center" wrapText="1"/>
    </xf>
    <xf numFmtId="167" fontId="16" fillId="0" borderId="14" xfId="7" applyNumberFormat="1" applyFont="1" applyBorder="1" applyAlignment="1">
      <alignment horizontal="left" vertical="center" wrapText="1"/>
    </xf>
    <xf numFmtId="0" fontId="16" fillId="0" borderId="14" xfId="7" applyFont="1" applyBorder="1" applyAlignment="1">
      <alignment horizontal="center" vertical="center" wrapText="1"/>
    </xf>
    <xf numFmtId="165" fontId="6" fillId="3" borderId="1" xfId="2" applyNumberFormat="1" applyFont="1" applyFill="1" applyBorder="1" applyAlignment="1" applyProtection="1">
      <protection locked="0"/>
    </xf>
    <xf numFmtId="10" fontId="6" fillId="0" borderId="0" xfId="3" applyNumberFormat="1" applyFont="1" applyFill="1" applyBorder="1" applyAlignment="1">
      <alignment horizontal="right" wrapText="1"/>
    </xf>
    <xf numFmtId="10" fontId="3" fillId="0" borderId="0" xfId="3" applyNumberFormat="1" applyFont="1" applyAlignment="1">
      <alignment horizontal="right" wrapText="1"/>
    </xf>
    <xf numFmtId="10" fontId="3" fillId="0" borderId="0" xfId="0" applyNumberFormat="1" applyFont="1" applyAlignment="1">
      <alignment horizontal="right" wrapText="1"/>
    </xf>
    <xf numFmtId="0" fontId="3" fillId="0" borderId="0" xfId="0" applyFont="1" applyAlignment="1">
      <alignment horizontal="right" wrapText="1"/>
    </xf>
    <xf numFmtId="0" fontId="6" fillId="0" borderId="1" xfId="7" applyFont="1" applyBorder="1" applyAlignment="1">
      <alignment vertical="center" wrapText="1"/>
    </xf>
    <xf numFmtId="44" fontId="6" fillId="4" borderId="1" xfId="2" applyFont="1" applyFill="1" applyBorder="1" applyAlignment="1" applyProtection="1">
      <protection locked="0"/>
    </xf>
    <xf numFmtId="0" fontId="18" fillId="0" borderId="8" xfId="7" applyFont="1" applyBorder="1" applyAlignment="1">
      <alignment vertical="center" wrapText="1"/>
    </xf>
    <xf numFmtId="0" fontId="18" fillId="0" borderId="9" xfId="7" applyFont="1" applyBorder="1" applyAlignment="1">
      <alignment vertical="center" wrapText="1"/>
    </xf>
    <xf numFmtId="0" fontId="18" fillId="0" borderId="10" xfId="7" applyFont="1" applyBorder="1" applyAlignment="1">
      <alignment vertical="center" wrapText="1"/>
    </xf>
    <xf numFmtId="0" fontId="16" fillId="0" borderId="0" xfId="7" applyFont="1" applyAlignment="1">
      <alignment horizontal="center" wrapText="1"/>
    </xf>
    <xf numFmtId="0" fontId="18" fillId="0" borderId="6" xfId="7" applyFont="1" applyBorder="1" applyAlignment="1">
      <alignment vertical="center" wrapText="1"/>
    </xf>
    <xf numFmtId="0" fontId="18" fillId="0" borderId="7" xfId="7" applyFont="1" applyBorder="1" applyAlignment="1">
      <alignment vertical="center" wrapText="1"/>
    </xf>
    <xf numFmtId="0" fontId="18" fillId="0" borderId="12" xfId="7" applyFont="1" applyBorder="1" applyAlignment="1">
      <alignment vertical="center" wrapText="1"/>
    </xf>
    <xf numFmtId="0" fontId="18" fillId="0" borderId="11" xfId="7" applyFont="1" applyBorder="1" applyAlignment="1">
      <alignment horizontal="left" vertical="center" wrapText="1"/>
    </xf>
    <xf numFmtId="0" fontId="18" fillId="0" borderId="0" xfId="7" applyFont="1" applyAlignment="1">
      <alignment horizontal="left" vertical="center" wrapText="1"/>
    </xf>
    <xf numFmtId="0" fontId="18" fillId="0" borderId="13" xfId="7" applyFont="1" applyBorder="1" applyAlignment="1">
      <alignment horizontal="left" vertical="center" wrapText="1"/>
    </xf>
    <xf numFmtId="0" fontId="6" fillId="0" borderId="13" xfId="7" applyFont="1" applyBorder="1" applyAlignment="1">
      <alignment horizontal="center"/>
    </xf>
    <xf numFmtId="0" fontId="6" fillId="0" borderId="10" xfId="7" applyFont="1" applyBorder="1" applyAlignment="1">
      <alignment horizontal="center"/>
    </xf>
    <xf numFmtId="0" fontId="14" fillId="0" borderId="8" xfId="7" applyFont="1" applyBorder="1" applyAlignment="1">
      <alignment horizontal="center" vertical="center"/>
    </xf>
    <xf numFmtId="0" fontId="14" fillId="0" borderId="9" xfId="7" applyFont="1" applyBorder="1" applyAlignment="1">
      <alignment horizontal="center" vertical="center"/>
    </xf>
    <xf numFmtId="0" fontId="14" fillId="0" borderId="6" xfId="7" applyFont="1" applyBorder="1" applyAlignment="1">
      <alignment horizontal="center" vertical="center" wrapText="1"/>
    </xf>
    <xf numFmtId="0" fontId="14" fillId="0" borderId="7" xfId="7" applyFont="1" applyBorder="1" applyAlignment="1">
      <alignment horizontal="center" vertical="center" wrapText="1"/>
    </xf>
    <xf numFmtId="0" fontId="14" fillId="0" borderId="8" xfId="7" applyFont="1" applyBorder="1" applyAlignment="1">
      <alignment horizontal="center" vertical="center" wrapText="1"/>
    </xf>
    <xf numFmtId="0" fontId="14" fillId="0" borderId="9" xfId="7" applyFont="1" applyBorder="1" applyAlignment="1">
      <alignment horizontal="center" vertical="center" wrapText="1"/>
    </xf>
    <xf numFmtId="0" fontId="13" fillId="0" borderId="0" xfId="0" quotePrefix="1" applyFont="1" applyAlignment="1">
      <alignment horizontal="left"/>
    </xf>
    <xf numFmtId="0" fontId="7" fillId="0" borderId="0" xfId="0" applyFont="1" applyAlignment="1">
      <alignment horizontal="left" vertical="top"/>
    </xf>
    <xf numFmtId="0" fontId="26" fillId="6" borderId="4" xfId="0" applyFont="1" applyFill="1" applyBorder="1" applyAlignment="1" applyProtection="1">
      <alignment horizontal="left"/>
      <protection locked="0"/>
    </xf>
    <xf numFmtId="0" fontId="21" fillId="6" borderId="6" xfId="0" applyFont="1" applyFill="1" applyBorder="1" applyAlignment="1">
      <alignment horizontal="center" vertical="top"/>
    </xf>
    <xf numFmtId="0" fontId="21" fillId="6" borderId="7" xfId="0" applyFont="1" applyFill="1" applyBorder="1" applyAlignment="1">
      <alignment horizontal="center" vertical="top"/>
    </xf>
    <xf numFmtId="0" fontId="22" fillId="6" borderId="4" xfId="0" applyFont="1" applyFill="1" applyBorder="1" applyAlignment="1">
      <alignment horizontal="left"/>
    </xf>
    <xf numFmtId="0" fontId="24" fillId="6" borderId="0" xfId="0" applyFont="1" applyFill="1" applyAlignment="1">
      <alignment vertical="top" wrapText="1"/>
    </xf>
    <xf numFmtId="0" fontId="24" fillId="2" borderId="0" xfId="0" applyFont="1" applyFill="1" applyAlignment="1">
      <alignment vertical="top" wrapText="1"/>
    </xf>
    <xf numFmtId="170" fontId="24" fillId="2" borderId="0" xfId="0" applyNumberFormat="1" applyFont="1" applyFill="1" applyAlignment="1">
      <alignment vertical="top" wrapText="1"/>
    </xf>
    <xf numFmtId="0" fontId="12" fillId="6" borderId="0" xfId="0" applyFont="1" applyFill="1" applyAlignment="1">
      <alignment vertical="top" wrapText="1"/>
    </xf>
    <xf numFmtId="0" fontId="26" fillId="7" borderId="4" xfId="0" applyFont="1" applyFill="1" applyBorder="1" applyAlignment="1" applyProtection="1">
      <alignment horizontal="left"/>
      <protection locked="0"/>
    </xf>
  </cellXfs>
  <cellStyles count="9">
    <cellStyle name="Comma" xfId="1" builtinId="3"/>
    <cellStyle name="Currency" xfId="2" builtinId="4"/>
    <cellStyle name="Normal" xfId="0" builtinId="0"/>
    <cellStyle name="Normal 2" xfId="4" xr:uid="{00000000-0005-0000-0000-000003000000}"/>
    <cellStyle name="Normal 2 2" xfId="5" xr:uid="{00000000-0005-0000-0000-000004000000}"/>
    <cellStyle name="Normal 3" xfId="7" xr:uid="{00000000-0005-0000-0000-000005000000}"/>
    <cellStyle name="Normal 4" xfId="8" xr:uid="{00000000-0005-0000-0000-000006000000}"/>
    <cellStyle name="Normal 7" xfId="6" xr:uid="{00000000-0005-0000-0000-000007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1133475</xdr:colOff>
      <xdr:row>2</xdr:row>
      <xdr:rowOff>790575</xdr:rowOff>
    </xdr:to>
    <xdr:pic>
      <xdr:nvPicPr>
        <xdr:cNvPr id="2" name="Picture 1" descr="C:\Users\lmiller01\AppData\Local\Microsoft\Windows\INetCache\Content.Word\HHS Vert FC 1.png">
          <a:extLst>
            <a:ext uri="{FF2B5EF4-FFF2-40B4-BE49-F238E27FC236}">
              <a16:creationId xmlns:a16="http://schemas.microsoft.com/office/drawing/2014/main" id="{FB2D4FDA-04E7-45CD-B970-73A29603F7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066800" cy="12858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
  <sheetViews>
    <sheetView tabSelected="1" zoomScaleNormal="100" workbookViewId="0">
      <selection activeCell="A9" sqref="A9:D9"/>
    </sheetView>
  </sheetViews>
  <sheetFormatPr defaultColWidth="0" defaultRowHeight="12.75" zeroHeight="1" x14ac:dyDescent="0.25"/>
  <cols>
    <col min="1" max="1" width="17.09765625" style="53" customWidth="1"/>
    <col min="2" max="2" width="12.8984375" style="53" customWidth="1"/>
    <col min="3" max="3" width="68.09765625" style="53" customWidth="1"/>
    <col min="4" max="4" width="57.09765625" style="53" customWidth="1"/>
    <col min="5" max="6" width="0" style="53" hidden="1" customWidth="1"/>
    <col min="7" max="16384" width="9.09765625" style="53" hidden="1"/>
  </cols>
  <sheetData>
    <row r="1" spans="1:4" ht="22.75" customHeight="1" x14ac:dyDescent="0.25">
      <c r="A1" s="120"/>
      <c r="B1" s="122" t="s">
        <v>0</v>
      </c>
      <c r="C1" s="123"/>
      <c r="D1" s="100" t="s">
        <v>1</v>
      </c>
    </row>
    <row r="2" spans="1:4" ht="21.05" customHeight="1" x14ac:dyDescent="0.25">
      <c r="A2" s="120"/>
      <c r="B2" s="124" t="s">
        <v>2</v>
      </c>
      <c r="C2" s="125"/>
      <c r="D2" s="101" t="s">
        <v>164</v>
      </c>
    </row>
    <row r="3" spans="1:4" ht="66.75" customHeight="1" x14ac:dyDescent="0.25">
      <c r="A3" s="121"/>
      <c r="B3" s="126"/>
      <c r="C3" s="127"/>
      <c r="D3" s="102" t="s">
        <v>3</v>
      </c>
    </row>
    <row r="4" spans="1:4" ht="30.05" customHeight="1" x14ac:dyDescent="0.3">
      <c r="A4" s="113" t="s">
        <v>4</v>
      </c>
      <c r="B4" s="113"/>
      <c r="C4" s="113"/>
      <c r="D4" s="113"/>
    </row>
    <row r="5" spans="1:4" ht="30.05" customHeight="1" x14ac:dyDescent="0.25">
      <c r="A5" s="54" t="s">
        <v>5</v>
      </c>
      <c r="B5" s="54" t="s">
        <v>6</v>
      </c>
      <c r="C5" s="54" t="s">
        <v>7</v>
      </c>
      <c r="D5" s="54" t="s">
        <v>8</v>
      </c>
    </row>
    <row r="6" spans="1:4" ht="93.75" customHeight="1" x14ac:dyDescent="0.25">
      <c r="A6" s="55" t="s">
        <v>9</v>
      </c>
      <c r="B6" s="56">
        <v>2</v>
      </c>
      <c r="C6" s="80">
        <v>44228</v>
      </c>
      <c r="D6" s="89" t="s">
        <v>10</v>
      </c>
    </row>
    <row r="7" spans="1:4" ht="50.3" customHeight="1" x14ac:dyDescent="0.25">
      <c r="A7" s="55" t="s">
        <v>11</v>
      </c>
      <c r="B7" s="56" t="s">
        <v>12</v>
      </c>
      <c r="C7" s="80">
        <v>44333</v>
      </c>
      <c r="D7" s="89" t="s">
        <v>13</v>
      </c>
    </row>
    <row r="8" spans="1:4" ht="140.15" x14ac:dyDescent="0.25">
      <c r="A8" s="55" t="s">
        <v>11</v>
      </c>
      <c r="B8" s="56">
        <v>2.1</v>
      </c>
      <c r="C8" s="80">
        <v>44835</v>
      </c>
      <c r="D8" s="108" t="s">
        <v>14</v>
      </c>
    </row>
    <row r="9" spans="1:4" x14ac:dyDescent="0.25">
      <c r="A9" s="114" t="s">
        <v>15</v>
      </c>
      <c r="B9" s="115"/>
      <c r="C9" s="115"/>
      <c r="D9" s="116"/>
    </row>
    <row r="10" spans="1:4" x14ac:dyDescent="0.25">
      <c r="A10" s="117" t="s">
        <v>16</v>
      </c>
      <c r="B10" s="118"/>
      <c r="C10" s="118"/>
      <c r="D10" s="119"/>
    </row>
    <row r="11" spans="1:4" x14ac:dyDescent="0.25">
      <c r="A11" s="110" t="s">
        <v>17</v>
      </c>
      <c r="B11" s="111"/>
      <c r="C11" s="111"/>
      <c r="D11" s="112"/>
    </row>
  </sheetData>
  <sheetProtection formatColumns="0" formatRows="0" insertColumns="0" insertRows="0"/>
  <mergeCells count="7">
    <mergeCell ref="A11:D11"/>
    <mergeCell ref="A4:D4"/>
    <mergeCell ref="A9:D9"/>
    <mergeCell ref="A10:D10"/>
    <mergeCell ref="A1:A3"/>
    <mergeCell ref="B1:C1"/>
    <mergeCell ref="B2:C3"/>
  </mergeCells>
  <pageMargins left="0.7" right="0.7" top="0.75" bottom="0.75" header="0.3" footer="0.3"/>
  <pageSetup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2"/>
  <sheetViews>
    <sheetView zoomScale="93" zoomScaleNormal="93" workbookViewId="0">
      <pane xSplit="1" ySplit="4" topLeftCell="B5" activePane="bottomRight" state="frozen"/>
      <selection pane="topRight" activeCell="B1" sqref="B1"/>
      <selection pane="bottomLeft" activeCell="A6" sqref="A6"/>
      <selection pane="bottomRight"/>
    </sheetView>
  </sheetViews>
  <sheetFormatPr defaultColWidth="0" defaultRowHeight="13.85" zeroHeight="1" x14ac:dyDescent="0.25"/>
  <cols>
    <col min="1" max="1" width="135.3984375" style="1" bestFit="1" customWidth="1"/>
    <col min="2" max="2" width="65.8984375" style="1" customWidth="1"/>
    <col min="3" max="4" width="17.8984375" style="4" hidden="1" customWidth="1"/>
    <col min="5" max="6" width="17.8984375" style="1" hidden="1" customWidth="1"/>
    <col min="7" max="16384" width="9.09765625" style="1" hidden="1"/>
  </cols>
  <sheetData>
    <row r="1" spans="1:4" ht="17.75" x14ac:dyDescent="0.35">
      <c r="A1" s="41" t="str">
        <f>CONCATENATE("MLR Report for Coverage Period SFY",TEXT(B6, "yyy")," ", B9,", finalized ",TEXT(B13,"mm/dd/yyy"))</f>
        <v>MLR Report for Coverage Period SFY1900 , finalized 01/00/1900</v>
      </c>
      <c r="B1" s="11"/>
      <c r="C1" s="1"/>
      <c r="D1" s="1"/>
    </row>
    <row r="2" spans="1:4" s="2" customFormat="1" ht="12.75" x14ac:dyDescent="0.25">
      <c r="A2" s="42" t="s">
        <v>167</v>
      </c>
      <c r="B2" s="43"/>
    </row>
    <row r="3" spans="1:4" s="90" customFormat="1" ht="25.5" customHeight="1" x14ac:dyDescent="0.3">
      <c r="A3" s="6" t="s">
        <v>18</v>
      </c>
      <c r="B3" s="6"/>
    </row>
    <row r="4" spans="1:4" s="2" customFormat="1" ht="26.45" customHeight="1" x14ac:dyDescent="0.25">
      <c r="A4" s="44" t="s">
        <v>19</v>
      </c>
      <c r="B4" s="45" t="s">
        <v>20</v>
      </c>
    </row>
    <row r="5" spans="1:4" s="2" customFormat="1" ht="12.75" x14ac:dyDescent="0.25">
      <c r="A5" s="22" t="s">
        <v>21</v>
      </c>
      <c r="B5" s="47"/>
    </row>
    <row r="6" spans="1:4" s="2" customFormat="1" ht="12.75" x14ac:dyDescent="0.25">
      <c r="A6" s="22" t="s">
        <v>22</v>
      </c>
      <c r="B6" s="47"/>
    </row>
    <row r="7" spans="1:4" s="2" customFormat="1" ht="12.75" x14ac:dyDescent="0.25">
      <c r="A7" s="22" t="s">
        <v>23</v>
      </c>
      <c r="B7" s="48"/>
    </row>
    <row r="8" spans="1:4" s="2" customFormat="1" ht="12.75" x14ac:dyDescent="0.25">
      <c r="A8" s="22" t="s">
        <v>24</v>
      </c>
      <c r="B8" s="48"/>
    </row>
    <row r="9" spans="1:4" s="2" customFormat="1" ht="12.75" x14ac:dyDescent="0.25">
      <c r="A9" s="22" t="s">
        <v>166</v>
      </c>
      <c r="B9" s="48"/>
    </row>
    <row r="10" spans="1:4" s="2" customFormat="1" ht="12.75" x14ac:dyDescent="0.25">
      <c r="A10" s="22" t="s">
        <v>25</v>
      </c>
      <c r="B10" s="48"/>
    </row>
    <row r="11" spans="1:4" s="2" customFormat="1" ht="12.75" x14ac:dyDescent="0.25">
      <c r="A11" s="22" t="s">
        <v>26</v>
      </c>
      <c r="B11" s="47"/>
    </row>
    <row r="12" spans="1:4" s="2" customFormat="1" ht="12.75" x14ac:dyDescent="0.25">
      <c r="A12" s="22" t="s">
        <v>27</v>
      </c>
      <c r="B12" s="48"/>
    </row>
    <row r="13" spans="1:4" s="2" customFormat="1" ht="12.75" x14ac:dyDescent="0.25">
      <c r="A13" s="46" t="s">
        <v>28</v>
      </c>
      <c r="B13" s="47"/>
    </row>
    <row r="14" spans="1:4" s="2" customFormat="1" ht="12.75" x14ac:dyDescent="0.25">
      <c r="A14" s="22" t="s">
        <v>165</v>
      </c>
      <c r="B14" s="48" t="s">
        <v>29</v>
      </c>
    </row>
    <row r="15" spans="1:4" s="2" customFormat="1" ht="12.75" x14ac:dyDescent="0.25">
      <c r="A15" s="46" t="s">
        <v>30</v>
      </c>
      <c r="B15" s="48"/>
    </row>
    <row r="16" spans="1:4" s="2" customFormat="1" ht="12.75" x14ac:dyDescent="0.25">
      <c r="A16" s="46" t="s">
        <v>31</v>
      </c>
      <c r="B16" s="48"/>
    </row>
    <row r="17" spans="1:2" s="2" customFormat="1" ht="12.75" x14ac:dyDescent="0.25">
      <c r="A17" s="46" t="s">
        <v>32</v>
      </c>
      <c r="B17" s="48"/>
    </row>
    <row r="18" spans="1:2" s="2" customFormat="1" ht="12.75" x14ac:dyDescent="0.25">
      <c r="A18" s="46" t="s">
        <v>33</v>
      </c>
      <c r="B18" s="48"/>
    </row>
    <row r="19" spans="1:2" s="2" customFormat="1" ht="12.75" x14ac:dyDescent="0.25">
      <c r="A19" s="46" t="s">
        <v>34</v>
      </c>
      <c r="B19" s="48"/>
    </row>
    <row r="20" spans="1:2" s="2" customFormat="1" ht="12.75" x14ac:dyDescent="0.25">
      <c r="A20" s="46" t="s">
        <v>35</v>
      </c>
      <c r="B20" s="48"/>
    </row>
    <row r="21" spans="1:2" s="2" customFormat="1" ht="12.75" x14ac:dyDescent="0.25">
      <c r="A21" s="46" t="s">
        <v>36</v>
      </c>
      <c r="B21" s="48"/>
    </row>
    <row r="22" spans="1:2" x14ac:dyDescent="0.25">
      <c r="A22" s="46" t="s">
        <v>37</v>
      </c>
      <c r="B22" s="48"/>
    </row>
  </sheetData>
  <sheetProtection formatColumns="0" formatRows="0" insertColumns="0" insertRows="0"/>
  <dataValidations xWindow="424" yWindow="325" count="2">
    <dataValidation type="list" allowBlank="1" showInputMessage="1" showErrorMessage="1" sqref="B12" xr:uid="{00000000-0002-0000-0100-000002000000}">
      <formula1>"90 Day Report, 334 Day Report"</formula1>
    </dataValidation>
    <dataValidation type="list" allowBlank="1" showInputMessage="1" showErrorMessage="1" sqref="B14" xr:uid="{00000000-0002-0000-0100-000003000000}">
      <formula1>"Medicare, Medicaid"</formula1>
    </dataValidation>
  </dataValidations>
  <pageMargins left="0.7" right="0.7" top="0.75" bottom="0.75" header="0.3" footer="0.3"/>
  <pageSetup scale="67" orientation="portrait" r:id="rId1"/>
  <headerFooter>
    <oddFooter>&amp;L&amp;D&amp;C&amp;P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64"/>
  <sheetViews>
    <sheetView zoomScale="93" zoomScaleNormal="93" workbookViewId="0">
      <pane xSplit="1" ySplit="4" topLeftCell="B5" activePane="bottomRight" state="frozen"/>
      <selection pane="topRight" activeCell="B1" sqref="B1"/>
      <selection pane="bottomLeft" activeCell="A6" sqref="A6"/>
      <selection pane="bottomRight" activeCell="A53" sqref="A53"/>
    </sheetView>
  </sheetViews>
  <sheetFormatPr defaultColWidth="0" defaultRowHeight="13.85" zeroHeight="1" x14ac:dyDescent="0.25"/>
  <cols>
    <col min="1" max="1" width="121" style="1" customWidth="1"/>
    <col min="2" max="3" width="17.8984375" style="4" customWidth="1"/>
    <col min="4" max="4" width="17.8984375" style="1" customWidth="1"/>
    <col min="5" max="6" width="0" style="1" hidden="1" customWidth="1"/>
    <col min="7" max="16384" width="9.09765625" style="1" hidden="1"/>
  </cols>
  <sheetData>
    <row r="1" spans="1:6" ht="17.75" x14ac:dyDescent="0.35">
      <c r="A1" s="14" t="str">
        <f>'Data - Section 1'!A1</f>
        <v>MLR Report for Coverage Period SFY1900 , finalized 01/00/1900</v>
      </c>
      <c r="B1" s="1"/>
      <c r="C1" s="1"/>
    </row>
    <row r="2" spans="1:6" s="2" customFormat="1" ht="12.75" x14ac:dyDescent="0.25">
      <c r="A2" s="5" t="s">
        <v>168</v>
      </c>
    </row>
    <row r="3" spans="1:6" s="90" customFormat="1" ht="25.5" customHeight="1" x14ac:dyDescent="0.3">
      <c r="A3" s="90" t="s">
        <v>38</v>
      </c>
    </row>
    <row r="4" spans="1:6" s="2" customFormat="1" ht="20.25" customHeight="1" x14ac:dyDescent="0.25">
      <c r="A4" s="44" t="s">
        <v>39</v>
      </c>
      <c r="B4" s="25" t="s">
        <v>29</v>
      </c>
      <c r="C4" s="25" t="s">
        <v>40</v>
      </c>
      <c r="D4" s="25" t="s">
        <v>41</v>
      </c>
      <c r="E4" s="43"/>
      <c r="F4" s="43"/>
    </row>
    <row r="5" spans="1:6" s="2" customFormat="1" ht="12.75" x14ac:dyDescent="0.25">
      <c r="A5" s="24" t="s">
        <v>42</v>
      </c>
      <c r="B5" s="23"/>
      <c r="C5" s="26" t="s">
        <v>43</v>
      </c>
      <c r="D5" s="82">
        <f>B5</f>
        <v>0</v>
      </c>
      <c r="E5" s="43"/>
      <c r="F5" s="43"/>
    </row>
    <row r="6" spans="1:6" s="2" customFormat="1" ht="12.75" x14ac:dyDescent="0.25">
      <c r="A6" s="24" t="s">
        <v>44</v>
      </c>
      <c r="B6" s="23"/>
      <c r="C6" s="26" t="s">
        <v>43</v>
      </c>
      <c r="D6" s="82">
        <f t="shared" ref="D6:D11" si="0">B6</f>
        <v>0</v>
      </c>
      <c r="E6" s="43"/>
      <c r="F6" s="43"/>
    </row>
    <row r="7" spans="1:6" s="2" customFormat="1" ht="12.75" x14ac:dyDescent="0.25">
      <c r="A7" s="27" t="s">
        <v>172</v>
      </c>
      <c r="B7" s="23"/>
      <c r="C7" s="26" t="s">
        <v>43</v>
      </c>
      <c r="D7" s="82">
        <f t="shared" si="0"/>
        <v>0</v>
      </c>
      <c r="E7" s="43"/>
      <c r="F7" s="43"/>
    </row>
    <row r="8" spans="1:6" s="2" customFormat="1" ht="12.75" customHeight="1" x14ac:dyDescent="0.25">
      <c r="A8" s="24" t="s">
        <v>45</v>
      </c>
      <c r="B8" s="23"/>
      <c r="C8" s="26" t="s">
        <v>43</v>
      </c>
      <c r="D8" s="82">
        <f t="shared" si="0"/>
        <v>0</v>
      </c>
      <c r="E8" s="43"/>
      <c r="F8" s="43"/>
    </row>
    <row r="9" spans="1:6" s="2" customFormat="1" ht="12.75" x14ac:dyDescent="0.25">
      <c r="A9" s="24" t="s">
        <v>46</v>
      </c>
      <c r="B9" s="23"/>
      <c r="C9" s="26" t="s">
        <v>43</v>
      </c>
      <c r="D9" s="82">
        <f t="shared" si="0"/>
        <v>0</v>
      </c>
      <c r="E9" s="43"/>
      <c r="F9" s="43"/>
    </row>
    <row r="10" spans="1:6" s="2" customFormat="1" ht="12.75" x14ac:dyDescent="0.25">
      <c r="A10" s="24" t="s">
        <v>47</v>
      </c>
      <c r="B10" s="23"/>
      <c r="C10" s="26" t="s">
        <v>43</v>
      </c>
      <c r="D10" s="82">
        <f t="shared" si="0"/>
        <v>0</v>
      </c>
      <c r="E10" s="43"/>
      <c r="F10" s="43"/>
    </row>
    <row r="11" spans="1:6" s="2" customFormat="1" ht="12.75" x14ac:dyDescent="0.25">
      <c r="A11" s="24" t="s">
        <v>48</v>
      </c>
      <c r="B11" s="23"/>
      <c r="C11" s="26" t="s">
        <v>43</v>
      </c>
      <c r="D11" s="82">
        <f t="shared" si="0"/>
        <v>0</v>
      </c>
      <c r="E11" s="43"/>
      <c r="F11" s="43"/>
    </row>
    <row r="12" spans="1:6" s="2" customFormat="1" ht="12.75" x14ac:dyDescent="0.25">
      <c r="A12" s="24" t="s">
        <v>173</v>
      </c>
      <c r="B12" s="26" t="s">
        <v>43</v>
      </c>
      <c r="C12" s="23"/>
      <c r="D12" s="82">
        <f>C12</f>
        <v>0</v>
      </c>
      <c r="E12" s="43"/>
      <c r="F12" s="43"/>
    </row>
    <row r="13" spans="1:6" s="2" customFormat="1" ht="12.75" x14ac:dyDescent="0.25">
      <c r="A13" s="24" t="s">
        <v>49</v>
      </c>
      <c r="B13" s="26" t="s">
        <v>43</v>
      </c>
      <c r="C13" s="23"/>
      <c r="D13" s="82">
        <f t="shared" ref="D13" si="1">C13</f>
        <v>0</v>
      </c>
      <c r="E13" s="43"/>
      <c r="F13" s="43"/>
    </row>
    <row r="14" spans="1:6" s="2" customFormat="1" ht="12.75" x14ac:dyDescent="0.25">
      <c r="A14" s="24" t="s">
        <v>174</v>
      </c>
      <c r="B14" s="23"/>
      <c r="C14" s="23"/>
      <c r="D14" s="82">
        <f>C14+B14</f>
        <v>0</v>
      </c>
      <c r="E14" s="43"/>
      <c r="F14" s="43"/>
    </row>
    <row r="15" spans="1:6" s="2" customFormat="1" ht="13.3" thickBot="1" x14ac:dyDescent="0.3">
      <c r="A15" s="24" t="s">
        <v>50</v>
      </c>
      <c r="B15" s="26" t="s">
        <v>43</v>
      </c>
      <c r="C15" s="26" t="s">
        <v>43</v>
      </c>
      <c r="D15" s="23"/>
      <c r="E15" s="43"/>
      <c r="F15" s="43"/>
    </row>
    <row r="16" spans="1:6" s="2" customFormat="1" ht="13.3" thickBot="1" x14ac:dyDescent="0.3">
      <c r="A16" s="28" t="s">
        <v>51</v>
      </c>
      <c r="B16" s="88" t="s">
        <v>43</v>
      </c>
      <c r="C16" s="88" t="s">
        <v>43</v>
      </c>
      <c r="D16" s="83">
        <f>SUM(D5:D14)-D15</f>
        <v>0</v>
      </c>
      <c r="E16" s="43"/>
      <c r="F16" s="43"/>
    </row>
    <row r="17" spans="1:6" s="2" customFormat="1" ht="12.75" x14ac:dyDescent="0.25">
      <c r="A17" s="24" t="s">
        <v>52</v>
      </c>
      <c r="B17" s="26" t="s">
        <v>43</v>
      </c>
      <c r="C17" s="26" t="s">
        <v>43</v>
      </c>
      <c r="D17" s="23"/>
      <c r="E17" s="43"/>
      <c r="F17" s="43"/>
    </row>
    <row r="18" spans="1:6" s="2" customFormat="1" ht="12.75" x14ac:dyDescent="0.25">
      <c r="A18" s="24" t="s">
        <v>53</v>
      </c>
      <c r="B18" s="23"/>
      <c r="C18" s="23"/>
      <c r="D18" s="82">
        <f>B18+C18</f>
        <v>0</v>
      </c>
      <c r="E18" s="43"/>
      <c r="F18" s="43"/>
    </row>
    <row r="19" spans="1:6" s="2" customFormat="1" ht="12.75" x14ac:dyDescent="0.25">
      <c r="A19" s="24" t="s">
        <v>54</v>
      </c>
      <c r="B19" s="23"/>
      <c r="C19" s="23"/>
      <c r="D19" s="82">
        <f>B19+C19</f>
        <v>0</v>
      </c>
      <c r="E19" s="43"/>
      <c r="F19" s="43"/>
    </row>
    <row r="20" spans="1:6" s="2" customFormat="1" ht="12.75" x14ac:dyDescent="0.25">
      <c r="A20" s="24" t="s">
        <v>55</v>
      </c>
      <c r="B20" s="26" t="s">
        <v>43</v>
      </c>
      <c r="C20" s="26" t="s">
        <v>43</v>
      </c>
      <c r="D20" s="82">
        <f>+D21+D22</f>
        <v>0</v>
      </c>
      <c r="E20" s="43"/>
      <c r="F20" s="43"/>
    </row>
    <row r="21" spans="1:6" s="2" customFormat="1" ht="12.75" x14ac:dyDescent="0.25">
      <c r="A21" s="24" t="s">
        <v>56</v>
      </c>
      <c r="B21" s="23"/>
      <c r="C21" s="23"/>
      <c r="D21" s="82">
        <f t="shared" ref="D21:D23" si="2">B21+C21</f>
        <v>0</v>
      </c>
      <c r="E21" s="43"/>
      <c r="F21" s="43"/>
    </row>
    <row r="22" spans="1:6" s="2" customFormat="1" ht="12.75" x14ac:dyDescent="0.25">
      <c r="A22" s="24" t="s">
        <v>57</v>
      </c>
      <c r="B22" s="23"/>
      <c r="C22" s="23"/>
      <c r="D22" s="82">
        <f t="shared" si="2"/>
        <v>0</v>
      </c>
      <c r="E22" s="43"/>
      <c r="F22" s="43"/>
    </row>
    <row r="23" spans="1:6" s="2" customFormat="1" ht="12.75" x14ac:dyDescent="0.25">
      <c r="A23" s="24" t="s">
        <v>58</v>
      </c>
      <c r="B23" s="23"/>
      <c r="C23" s="23"/>
      <c r="D23" s="82">
        <f t="shared" si="2"/>
        <v>0</v>
      </c>
      <c r="E23" s="43"/>
      <c r="F23" s="43"/>
    </row>
    <row r="24" spans="1:6" s="2" customFormat="1" ht="12.75" x14ac:dyDescent="0.25">
      <c r="A24" s="24" t="s">
        <v>169</v>
      </c>
      <c r="B24" s="26" t="s">
        <v>43</v>
      </c>
      <c r="C24" s="26" t="s">
        <v>43</v>
      </c>
      <c r="D24" s="84">
        <f>MIN(D25,D26)</f>
        <v>0</v>
      </c>
      <c r="E24" s="43"/>
      <c r="F24" s="43"/>
    </row>
    <row r="25" spans="1:6" s="2" customFormat="1" ht="12.75" x14ac:dyDescent="0.25">
      <c r="A25" s="24" t="s">
        <v>170</v>
      </c>
      <c r="B25" s="26" t="s">
        <v>43</v>
      </c>
      <c r="C25" s="26" t="s">
        <v>43</v>
      </c>
      <c r="D25" s="23"/>
      <c r="E25" s="43"/>
      <c r="F25" s="43"/>
    </row>
    <row r="26" spans="1:6" s="2" customFormat="1" ht="13.3" thickBot="1" x14ac:dyDescent="0.3">
      <c r="A26" s="24" t="s">
        <v>171</v>
      </c>
      <c r="B26" s="26" t="s">
        <v>43</v>
      </c>
      <c r="C26" s="26" t="s">
        <v>43</v>
      </c>
      <c r="D26" s="23"/>
      <c r="E26" s="43"/>
      <c r="F26" s="43"/>
    </row>
    <row r="27" spans="1:6" s="2" customFormat="1" ht="13.3" thickBot="1" x14ac:dyDescent="0.3">
      <c r="A27" s="28" t="s">
        <v>59</v>
      </c>
      <c r="B27" s="88" t="s">
        <v>43</v>
      </c>
      <c r="C27" s="88" t="s">
        <v>43</v>
      </c>
      <c r="D27" s="83">
        <f>SUM(D18:D20,D23,D24)</f>
        <v>0</v>
      </c>
      <c r="E27" s="43"/>
      <c r="F27" s="43"/>
    </row>
    <row r="28" spans="1:6" s="2" customFormat="1" ht="12.75" x14ac:dyDescent="0.25">
      <c r="A28" s="24" t="s">
        <v>60</v>
      </c>
      <c r="B28" s="23"/>
      <c r="C28" s="23"/>
      <c r="D28" s="23"/>
      <c r="E28" s="43"/>
      <c r="F28" s="43"/>
    </row>
    <row r="29" spans="1:6" s="2" customFormat="1" ht="12.75" x14ac:dyDescent="0.25">
      <c r="A29" s="24" t="s">
        <v>61</v>
      </c>
      <c r="B29" s="23"/>
      <c r="C29" s="23"/>
      <c r="D29" s="23"/>
      <c r="E29" s="43"/>
      <c r="F29" s="43"/>
    </row>
    <row r="30" spans="1:6" s="2" customFormat="1" ht="12.75" x14ac:dyDescent="0.25">
      <c r="A30" s="27" t="s">
        <v>62</v>
      </c>
      <c r="B30" s="26" t="s">
        <v>43</v>
      </c>
      <c r="C30" s="26" t="s">
        <v>43</v>
      </c>
      <c r="D30" s="82">
        <f>+D31+D32</f>
        <v>0</v>
      </c>
      <c r="E30" s="43"/>
      <c r="F30" s="43"/>
    </row>
    <row r="31" spans="1:6" s="2" customFormat="1" ht="12.75" x14ac:dyDescent="0.25">
      <c r="A31" s="27" t="s">
        <v>63</v>
      </c>
      <c r="B31" s="26" t="s">
        <v>43</v>
      </c>
      <c r="C31" s="26" t="s">
        <v>43</v>
      </c>
      <c r="D31" s="23"/>
      <c r="E31" s="43"/>
      <c r="F31" s="43"/>
    </row>
    <row r="32" spans="1:6" s="2" customFormat="1" ht="12.75" x14ac:dyDescent="0.25">
      <c r="A32" s="27" t="s">
        <v>64</v>
      </c>
      <c r="B32" s="26" t="s">
        <v>43</v>
      </c>
      <c r="C32" s="26" t="s">
        <v>43</v>
      </c>
      <c r="D32" s="23"/>
      <c r="E32" s="43"/>
      <c r="F32" s="43"/>
    </row>
    <row r="33" spans="1:6" s="2" customFormat="1" ht="12.75" x14ac:dyDescent="0.25">
      <c r="A33" s="27" t="s">
        <v>65</v>
      </c>
      <c r="B33" s="26" t="s">
        <v>43</v>
      </c>
      <c r="C33" s="26" t="s">
        <v>43</v>
      </c>
      <c r="D33" s="82">
        <f>SUM(D34:D36)</f>
        <v>0</v>
      </c>
      <c r="E33" s="43"/>
      <c r="F33" s="43"/>
    </row>
    <row r="34" spans="1:6" s="2" customFormat="1" ht="12.75" x14ac:dyDescent="0.25">
      <c r="A34" s="27" t="s">
        <v>66</v>
      </c>
      <c r="B34" s="26" t="s">
        <v>43</v>
      </c>
      <c r="C34" s="26" t="s">
        <v>43</v>
      </c>
      <c r="D34" s="23"/>
      <c r="E34" s="43"/>
      <c r="F34" s="43"/>
    </row>
    <row r="35" spans="1:6" s="2" customFormat="1" ht="12.75" x14ac:dyDescent="0.25">
      <c r="A35" s="27" t="s">
        <v>67</v>
      </c>
      <c r="B35" s="26" t="s">
        <v>43</v>
      </c>
      <c r="C35" s="26" t="s">
        <v>43</v>
      </c>
      <c r="D35" s="23"/>
      <c r="E35" s="43"/>
      <c r="F35" s="43"/>
    </row>
    <row r="36" spans="1:6" s="2" customFormat="1" ht="12.75" x14ac:dyDescent="0.25">
      <c r="A36" s="27" t="s">
        <v>68</v>
      </c>
      <c r="B36" s="26" t="s">
        <v>43</v>
      </c>
      <c r="C36" s="26" t="s">
        <v>43</v>
      </c>
      <c r="D36" s="23"/>
      <c r="E36" s="43"/>
      <c r="F36" s="43"/>
    </row>
    <row r="37" spans="1:6" s="2" customFormat="1" ht="13.3" thickBot="1" x14ac:dyDescent="0.3">
      <c r="A37" s="27" t="s">
        <v>69</v>
      </c>
      <c r="B37" s="26" t="s">
        <v>43</v>
      </c>
      <c r="C37" s="26" t="s">
        <v>43</v>
      </c>
      <c r="D37" s="23"/>
      <c r="E37" s="43"/>
      <c r="F37" s="43"/>
    </row>
    <row r="38" spans="1:6" s="2" customFormat="1" ht="13.3" thickBot="1" x14ac:dyDescent="0.3">
      <c r="A38" s="28" t="s">
        <v>70</v>
      </c>
      <c r="B38" s="88" t="s">
        <v>43</v>
      </c>
      <c r="C38" s="88" t="s">
        <v>43</v>
      </c>
      <c r="D38" s="83">
        <f>SUM(D30,D33,D37)</f>
        <v>0</v>
      </c>
      <c r="E38" s="43"/>
      <c r="F38" s="43"/>
    </row>
    <row r="39" spans="1:6" s="2" customFormat="1" ht="12.75" x14ac:dyDescent="0.25">
      <c r="A39" s="24" t="s">
        <v>71</v>
      </c>
      <c r="B39" s="23"/>
      <c r="C39" s="23"/>
      <c r="D39" s="82">
        <f t="shared" ref="D39" si="3">B39+C39</f>
        <v>0</v>
      </c>
      <c r="E39" s="43"/>
      <c r="F39" s="43"/>
    </row>
    <row r="40" spans="1:6" s="2" customFormat="1" ht="12.75" x14ac:dyDescent="0.25">
      <c r="A40" s="27" t="s">
        <v>72</v>
      </c>
      <c r="B40" s="26" t="s">
        <v>43</v>
      </c>
      <c r="C40" s="26" t="s">
        <v>43</v>
      </c>
      <c r="D40" s="23"/>
      <c r="E40" s="43"/>
      <c r="F40" s="43"/>
    </row>
    <row r="41" spans="1:6" s="2" customFormat="1" ht="12.75" x14ac:dyDescent="0.25">
      <c r="A41" s="27" t="s">
        <v>73</v>
      </c>
      <c r="B41" s="26" t="s">
        <v>43</v>
      </c>
      <c r="C41" s="26" t="s">
        <v>43</v>
      </c>
      <c r="D41" s="23"/>
      <c r="E41" s="43"/>
      <c r="F41" s="43"/>
    </row>
    <row r="42" spans="1:6" s="2" customFormat="1" ht="12.75" x14ac:dyDescent="0.25">
      <c r="A42" s="27" t="s">
        <v>74</v>
      </c>
      <c r="B42" s="26" t="s">
        <v>43</v>
      </c>
      <c r="C42" s="26" t="s">
        <v>43</v>
      </c>
      <c r="D42" s="23"/>
      <c r="E42" s="43"/>
      <c r="F42" s="43"/>
    </row>
    <row r="43" spans="1:6" s="2" customFormat="1" ht="12.75" x14ac:dyDescent="0.25">
      <c r="A43" s="27" t="s">
        <v>75</v>
      </c>
      <c r="B43" s="26" t="s">
        <v>43</v>
      </c>
      <c r="C43" s="26" t="s">
        <v>43</v>
      </c>
      <c r="D43" s="23"/>
      <c r="E43" s="43"/>
      <c r="F43" s="43"/>
    </row>
    <row r="44" spans="1:6" s="2" customFormat="1" ht="12.75" x14ac:dyDescent="0.25">
      <c r="A44" s="27" t="s">
        <v>76</v>
      </c>
      <c r="B44" s="26" t="s">
        <v>43</v>
      </c>
      <c r="C44" s="26" t="s">
        <v>43</v>
      </c>
      <c r="D44" s="23"/>
      <c r="E44" s="43"/>
      <c r="F44" s="43"/>
    </row>
    <row r="45" spans="1:6" s="2" customFormat="1" ht="12.75" x14ac:dyDescent="0.25">
      <c r="A45" s="27" t="s">
        <v>77</v>
      </c>
      <c r="B45" s="26" t="s">
        <v>43</v>
      </c>
      <c r="C45" s="26" t="s">
        <v>43</v>
      </c>
      <c r="D45" s="23"/>
      <c r="E45" s="43"/>
      <c r="F45" s="43"/>
    </row>
    <row r="46" spans="1:6" s="2" customFormat="1" ht="26.05" thickBot="1" x14ac:dyDescent="0.3">
      <c r="A46" s="27" t="s">
        <v>78</v>
      </c>
      <c r="B46" s="26" t="s">
        <v>43</v>
      </c>
      <c r="C46" s="26" t="s">
        <v>43</v>
      </c>
      <c r="D46" s="23"/>
      <c r="E46" s="43"/>
      <c r="F46" s="43"/>
    </row>
    <row r="47" spans="1:6" s="2" customFormat="1" ht="13.3" thickBot="1" x14ac:dyDescent="0.3">
      <c r="A47" s="28" t="s">
        <v>175</v>
      </c>
      <c r="B47" s="87" t="s">
        <v>43</v>
      </c>
      <c r="C47" s="87" t="s">
        <v>43</v>
      </c>
      <c r="D47" s="83">
        <f>SUM(D40:D46)</f>
        <v>0</v>
      </c>
      <c r="E47" s="43"/>
      <c r="F47" s="43"/>
    </row>
    <row r="48" spans="1:6" s="2" customFormat="1" ht="12.75" x14ac:dyDescent="0.25">
      <c r="A48" s="27" t="s">
        <v>176</v>
      </c>
      <c r="B48" s="26" t="s">
        <v>43</v>
      </c>
      <c r="C48" s="26" t="s">
        <v>43</v>
      </c>
      <c r="D48" s="23"/>
      <c r="E48" s="43"/>
      <c r="F48" s="43"/>
    </row>
    <row r="49" spans="1:6" s="2" customFormat="1" ht="12.75" x14ac:dyDescent="0.25">
      <c r="A49" s="27" t="s">
        <v>79</v>
      </c>
      <c r="B49" s="26" t="s">
        <v>43</v>
      </c>
      <c r="C49" s="26" t="s">
        <v>43</v>
      </c>
      <c r="D49" s="23"/>
      <c r="E49" s="43"/>
      <c r="F49" s="43"/>
    </row>
    <row r="50" spans="1:6" s="2" customFormat="1" ht="12.75" x14ac:dyDescent="0.25">
      <c r="A50" s="27" t="s">
        <v>80</v>
      </c>
      <c r="B50" s="26" t="s">
        <v>43</v>
      </c>
      <c r="C50" s="26" t="s">
        <v>43</v>
      </c>
      <c r="D50" s="23"/>
      <c r="E50" s="43"/>
      <c r="F50" s="43"/>
    </row>
    <row r="51" spans="1:6" s="2" customFormat="1" ht="12.75" x14ac:dyDescent="0.25">
      <c r="A51" s="27" t="s">
        <v>81</v>
      </c>
      <c r="B51" s="26" t="s">
        <v>43</v>
      </c>
      <c r="C51" s="26" t="s">
        <v>43</v>
      </c>
      <c r="D51" s="23"/>
      <c r="E51" s="43"/>
      <c r="F51" s="43"/>
    </row>
    <row r="52" spans="1:6" s="2" customFormat="1" ht="12.75" x14ac:dyDescent="0.25">
      <c r="A52" s="27" t="s">
        <v>82</v>
      </c>
      <c r="B52" s="26" t="s">
        <v>43</v>
      </c>
      <c r="C52" s="26" t="s">
        <v>43</v>
      </c>
      <c r="D52" s="109">
        <f>+D53+D54</f>
        <v>0</v>
      </c>
      <c r="E52" s="43"/>
      <c r="F52" s="43"/>
    </row>
    <row r="53" spans="1:6" s="2" customFormat="1" ht="12.75" x14ac:dyDescent="0.25">
      <c r="A53" s="27" t="s">
        <v>177</v>
      </c>
      <c r="B53" s="26" t="s">
        <v>43</v>
      </c>
      <c r="C53" s="26" t="s">
        <v>43</v>
      </c>
      <c r="D53" s="23"/>
      <c r="E53" s="43"/>
      <c r="F53" s="43"/>
    </row>
    <row r="54" spans="1:6" s="2" customFormat="1" ht="12.75" x14ac:dyDescent="0.25">
      <c r="A54" s="27" t="s">
        <v>83</v>
      </c>
      <c r="B54" s="26" t="s">
        <v>43</v>
      </c>
      <c r="C54" s="26" t="s">
        <v>43</v>
      </c>
      <c r="D54" s="23"/>
      <c r="E54" s="43"/>
      <c r="F54" s="43"/>
    </row>
    <row r="55" spans="1:6" s="2" customFormat="1" ht="13.3" thickBot="1" x14ac:dyDescent="0.3">
      <c r="A55" s="27" t="s">
        <v>84</v>
      </c>
      <c r="B55" s="26" t="s">
        <v>43</v>
      </c>
      <c r="C55" s="26" t="s">
        <v>43</v>
      </c>
      <c r="D55" s="23"/>
      <c r="E55" s="43"/>
      <c r="F55" s="43"/>
    </row>
    <row r="56" spans="1:6" s="2" customFormat="1" ht="13.3" thickBot="1" x14ac:dyDescent="0.3">
      <c r="A56" s="28" t="s">
        <v>85</v>
      </c>
      <c r="B56" s="88" t="s">
        <v>43</v>
      </c>
      <c r="C56" s="88" t="s">
        <v>43</v>
      </c>
      <c r="D56" s="83">
        <f>SUM(D48:D52)+D55</f>
        <v>0</v>
      </c>
      <c r="E56" s="43"/>
      <c r="F56" s="43"/>
    </row>
    <row r="57" spans="1:6" s="2" customFormat="1" ht="12.75" x14ac:dyDescent="0.25">
      <c r="A57" s="27" t="s">
        <v>178</v>
      </c>
      <c r="B57" s="26" t="s">
        <v>43</v>
      </c>
      <c r="C57" s="26" t="s">
        <v>43</v>
      </c>
      <c r="D57" s="23"/>
      <c r="E57" s="43"/>
      <c r="F57" s="43"/>
    </row>
    <row r="58" spans="1:6" s="2" customFormat="1" ht="12.75" x14ac:dyDescent="0.25">
      <c r="A58" s="24" t="s">
        <v>179</v>
      </c>
      <c r="B58" s="26" t="s">
        <v>43</v>
      </c>
      <c r="C58" s="26" t="s">
        <v>43</v>
      </c>
      <c r="D58" s="23"/>
      <c r="E58" s="43"/>
      <c r="F58" s="43"/>
    </row>
    <row r="59" spans="1:6" s="10" customFormat="1" ht="12.75" x14ac:dyDescent="0.25">
      <c r="A59" s="24" t="s">
        <v>86</v>
      </c>
      <c r="B59" s="103"/>
      <c r="C59" s="103"/>
      <c r="D59" s="52" t="s">
        <v>43</v>
      </c>
      <c r="E59" s="43"/>
      <c r="F59" s="49"/>
    </row>
    <row r="60" spans="1:6" s="10" customFormat="1" ht="13.3" thickBot="1" x14ac:dyDescent="0.3">
      <c r="A60" s="24" t="s">
        <v>87</v>
      </c>
      <c r="B60" s="103"/>
      <c r="C60" s="103"/>
      <c r="D60" s="52" t="s">
        <v>43</v>
      </c>
      <c r="E60" s="26"/>
      <c r="F60" s="49"/>
    </row>
    <row r="61" spans="1:6" s="10" customFormat="1" ht="13.3" thickBot="1" x14ac:dyDescent="0.3">
      <c r="A61" s="28" t="s">
        <v>88</v>
      </c>
      <c r="B61" s="85">
        <f>IFERROR(B59/B60*12,0)</f>
        <v>0</v>
      </c>
      <c r="C61" s="86">
        <f>IFERROR(C59/C60*12,0)</f>
        <v>0</v>
      </c>
      <c r="D61" s="52" t="s">
        <v>43</v>
      </c>
      <c r="E61" s="26"/>
      <c r="F61" s="49"/>
    </row>
    <row r="62" spans="1:6" hidden="1" x14ac:dyDescent="0.25">
      <c r="B62" s="1"/>
      <c r="C62" s="1"/>
    </row>
    <row r="63" spans="1:6" ht="14.85" hidden="1" customHeight="1" x14ac:dyDescent="0.25">
      <c r="B63" s="1"/>
      <c r="C63" s="1"/>
    </row>
    <row r="64" spans="1:6" hidden="1" x14ac:dyDescent="0.25">
      <c r="B64" s="1"/>
      <c r="C64" s="1"/>
    </row>
  </sheetData>
  <sheetProtection formatColumns="0" formatRows="0" insertColumns="0" insertRows="0"/>
  <pageMargins left="0.7" right="0.7" top="0.75" bottom="0.75" header="0.3" footer="0.3"/>
  <pageSetup scale="51" orientation="portrait" r:id="rId1"/>
  <headerFooter>
    <oddFooter>&amp;L&amp;D&amp;C&amp;P of &amp;N&amp;R&amp;F</oddFooter>
  </headerFooter>
  <extLst>
    <ext xmlns:x14="http://schemas.microsoft.com/office/spreadsheetml/2009/9/main" uri="{CCE6A557-97BC-4b89-ADB6-D9C93CAAB3DF}">
      <x14:dataValidations xmlns:xm="http://schemas.microsoft.com/office/excel/2006/main" count="3">
        <x14:dataValidation type="custom" allowBlank="1" showInputMessage="1" showErrorMessage="1" prompt="Only fill in this cell when the “Medicaid” option is selected on Line 7 of Worksheet “Data – Section 1&quot;." xr:uid="{1D6A3D0F-EBB7-47F3-9517-D75299A09A24}">
          <x14:formula1>
            <xm:f>'Data - Section 1'!B14="Medicaid"</xm:f>
          </x14:formula1>
          <xm:sqref>D25</xm:sqref>
        </x14:dataValidation>
        <x14:dataValidation type="custom" allowBlank="1" showInputMessage="1" showErrorMessage="1" prompt="Only fill in this cell when the “Medicaid” option is selected on Line 7 of Worksheet “Data – Section 1&quot;." xr:uid="{C0ACDC34-D16C-435F-814D-53FF2E40E826}">
          <x14:formula1>
            <xm:f>'Data - Section 1'!B14="Medicaid"</xm:f>
          </x14:formula1>
          <xm:sqref>D26</xm:sqref>
        </x14:dataValidation>
        <x14:dataValidation type="custom" allowBlank="1" showInputMessage="1" showErrorMessage="1" prompt="Only fill in this cell when the “Medicare” option is selected on Line 7 of Worksheet “Data – Section 1&quot;." xr:uid="{C5BC05B8-BC7E-45BA-BD68-3E56AAD04856}">
          <x14:formula1>
            <xm:f>'Data - Section 1'!B14="Medicare"</xm:f>
          </x14:formula1>
          <xm:sqref>D46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4"/>
  <sheetViews>
    <sheetView zoomScale="80" zoomScaleNormal="80" workbookViewId="0">
      <pane xSplit="2" ySplit="3" topLeftCell="C4" activePane="bottomRight" state="frozen"/>
      <selection pane="topRight" activeCell="C1" sqref="C1"/>
      <selection pane="bottomLeft" activeCell="A5" sqref="A5"/>
      <selection pane="bottomRight" activeCell="A2" sqref="A2"/>
    </sheetView>
  </sheetViews>
  <sheetFormatPr defaultColWidth="0" defaultRowHeight="13.85" zeroHeight="1" x14ac:dyDescent="0.25"/>
  <cols>
    <col min="1" max="1" width="32.09765625" style="1" customWidth="1"/>
    <col min="2" max="2" width="41.8984375" style="1" customWidth="1"/>
    <col min="3" max="3" width="24.09765625" style="1" customWidth="1"/>
    <col min="4" max="4" width="10" style="1" hidden="1" customWidth="1"/>
    <col min="5" max="5" width="13.8984375" style="1" hidden="1" customWidth="1"/>
    <col min="6" max="16384" width="9.09765625" style="1" hidden="1"/>
  </cols>
  <sheetData>
    <row r="1" spans="1:3" ht="17.75" x14ac:dyDescent="0.35">
      <c r="A1" s="13" t="str">
        <f>'Data - Section 1'!A1</f>
        <v>MLR Report for Coverage Period SFY1900 , finalized 01/00/1900</v>
      </c>
    </row>
    <row r="2" spans="1:3" s="91" customFormat="1" ht="29.25" customHeight="1" x14ac:dyDescent="0.3">
      <c r="A2" s="92" t="s">
        <v>180</v>
      </c>
      <c r="B2" s="90"/>
    </row>
    <row r="3" spans="1:3" ht="22.15" customHeight="1" x14ac:dyDescent="0.25">
      <c r="A3" s="3" t="s">
        <v>89</v>
      </c>
      <c r="B3" s="3" t="s">
        <v>90</v>
      </c>
      <c r="C3" s="51" t="s">
        <v>20</v>
      </c>
    </row>
    <row r="4" spans="1:3" x14ac:dyDescent="0.25">
      <c r="A4" s="29" t="s">
        <v>91</v>
      </c>
      <c r="B4" s="30" t="s">
        <v>92</v>
      </c>
      <c r="C4" s="32">
        <f>'Data - Section 2'!D27</f>
        <v>0</v>
      </c>
    </row>
    <row r="5" spans="1:3" x14ac:dyDescent="0.25">
      <c r="A5" s="29" t="s">
        <v>91</v>
      </c>
      <c r="B5" s="30" t="s">
        <v>93</v>
      </c>
      <c r="C5" s="32">
        <f>'Data - Section 2'!D47</f>
        <v>0</v>
      </c>
    </row>
    <row r="6" spans="1:3" x14ac:dyDescent="0.25">
      <c r="A6" s="29" t="s">
        <v>91</v>
      </c>
      <c r="B6" s="30" t="s">
        <v>94</v>
      </c>
      <c r="C6" s="32">
        <f>C5+C4</f>
        <v>0</v>
      </c>
    </row>
    <row r="7" spans="1:3" ht="36.700000000000003" customHeight="1" x14ac:dyDescent="0.25">
      <c r="A7" s="27" t="s">
        <v>95</v>
      </c>
      <c r="B7" s="30" t="s">
        <v>96</v>
      </c>
      <c r="C7" s="32">
        <f>'Data - Section 2'!D16</f>
        <v>0</v>
      </c>
    </row>
    <row r="8" spans="1:3" ht="25.5" x14ac:dyDescent="0.25">
      <c r="A8" s="27" t="s">
        <v>95</v>
      </c>
      <c r="B8" s="30" t="s">
        <v>97</v>
      </c>
      <c r="C8" s="32">
        <f>'Data - Section 2'!D38</f>
        <v>0</v>
      </c>
    </row>
    <row r="9" spans="1:3" x14ac:dyDescent="0.25">
      <c r="A9" s="27" t="s">
        <v>95</v>
      </c>
      <c r="B9" s="30" t="s">
        <v>98</v>
      </c>
      <c r="C9" s="32">
        <f>C7-C8</f>
        <v>0</v>
      </c>
    </row>
    <row r="10" spans="1:3" x14ac:dyDescent="0.25">
      <c r="A10" s="30" t="s">
        <v>99</v>
      </c>
      <c r="B10" s="30" t="s">
        <v>100</v>
      </c>
      <c r="C10" s="33">
        <f>'Data - Section 2'!B61</f>
        <v>0</v>
      </c>
    </row>
    <row r="11" spans="1:3" x14ac:dyDescent="0.25">
      <c r="A11" s="30" t="s">
        <v>99</v>
      </c>
      <c r="B11" s="30" t="s">
        <v>101</v>
      </c>
      <c r="C11" s="104" t="str">
        <f>IF(C10&gt;'Credibility Lookup'!$A$10,0,IF(AND(C10&lt;='Credibility Lookup'!$A$5,C10&gt;'Credibility Lookup'!$A$4),FORECAST(C10,'Credibility Lookup'!$B$4:$B$5,'Credibility Lookup'!$A$4:$A$5),IF(AND(C10&lt;='Credibility Lookup'!$A$6,C10&gt;'Credibility Lookup'!$A$5),FORECAST(C10,'Credibility Lookup'!$B$5:$B$6,'Credibility Lookup'!$A$5:$A$6),IF(AND(C10&lt;='Credibility Lookup'!$A$7,C10&gt;'Credibility Lookup'!$A$6),FORECAST(C10,'Credibility Lookup'!$B$6:$B$7,'Credibility Lookup'!$A$6:$A$7),IF(AND(C10&lt;='Credibility Lookup'!$A$8,C10&gt;'Credibility Lookup'!$A$7),FORECAST(C10,'Credibility Lookup'!$B$7:$B$8,'Credibility Lookup'!$A$7:$A$8),IF(AND(C10&lt;='Credibility Lookup'!$A$9,C10&gt;'Credibility Lookup'!$A$8),FORECAST(C10,'Credibility Lookup'!$B$8:$B$9,'Credibility Lookup'!$A$8:$A$9),IF(AND(C10&lt;='Credibility Lookup'!$A$10,C10&gt;'Credibility Lookup'!$A$9),FORECAST(C10,'Credibility Lookup'!$B$9:$B$10,'Credibility Lookup'!$A$9:$A$10),IF(AND(C10&lt;='Credibility Lookup'!$A$11,C10&gt;'Credibility Lookup'!$A$10),FORECAST(C10,'Credibility Lookup'!$B$10:$B$11,'Credibility Lookup'!$A$10:$A$11),"N/A"))))))))</f>
        <v>N/A</v>
      </c>
    </row>
    <row r="12" spans="1:3" x14ac:dyDescent="0.25">
      <c r="A12" s="30" t="s">
        <v>102</v>
      </c>
      <c r="B12" s="30" t="s">
        <v>103</v>
      </c>
      <c r="C12" s="105" t="str">
        <f>IFERROR(C6/C9,"")</f>
        <v/>
      </c>
    </row>
    <row r="13" spans="1:3" x14ac:dyDescent="0.25">
      <c r="A13" s="30" t="s">
        <v>102</v>
      </c>
      <c r="B13" s="30" t="s">
        <v>104</v>
      </c>
      <c r="C13" s="106" t="str">
        <f>C11</f>
        <v>N/A</v>
      </c>
    </row>
    <row r="14" spans="1:3" x14ac:dyDescent="0.25">
      <c r="A14" s="30" t="s">
        <v>102</v>
      </c>
      <c r="B14" s="30" t="s">
        <v>105</v>
      </c>
      <c r="C14" s="105" t="str">
        <f>IFERROR(ROUND(C12+C13,4),"")</f>
        <v/>
      </c>
    </row>
    <row r="15" spans="1:3" ht="25.5" x14ac:dyDescent="0.25">
      <c r="A15" s="30" t="s">
        <v>102</v>
      </c>
      <c r="B15" s="31" t="s">
        <v>106</v>
      </c>
      <c r="C15" s="107" t="str">
        <f>IF(C10&gt;2399.5,"Yes","No")</f>
        <v>No</v>
      </c>
    </row>
    <row r="16" spans="1:3" x14ac:dyDescent="0.25">
      <c r="A16" s="30" t="s">
        <v>102</v>
      </c>
      <c r="B16" s="30" t="s">
        <v>107</v>
      </c>
      <c r="C16" s="106">
        <v>0.85</v>
      </c>
    </row>
    <row r="17" spans="1:3" hidden="1" x14ac:dyDescent="0.25">
      <c r="A17" s="6"/>
      <c r="B17" s="7"/>
      <c r="C17" s="19"/>
    </row>
    <row r="18" spans="1:3" hidden="1" x14ac:dyDescent="0.25">
      <c r="A18" s="6"/>
      <c r="B18" s="7"/>
      <c r="C18" s="12"/>
    </row>
    <row r="19" spans="1:3" hidden="1" x14ac:dyDescent="0.25">
      <c r="A19" s="6"/>
      <c r="B19" s="7"/>
      <c r="C19" s="20"/>
    </row>
    <row r="20" spans="1:3" s="11" customFormat="1" hidden="1" x14ac:dyDescent="0.25">
      <c r="A20" s="6"/>
      <c r="B20" s="8"/>
      <c r="C20" s="21"/>
    </row>
    <row r="21" spans="1:3" hidden="1" x14ac:dyDescent="0.25">
      <c r="A21" s="6"/>
      <c r="B21" s="8"/>
    </row>
    <row r="22" spans="1:3" hidden="1" x14ac:dyDescent="0.25">
      <c r="A22" s="6"/>
      <c r="B22" s="8"/>
    </row>
    <row r="24" spans="1:3" hidden="1" x14ac:dyDescent="0.25">
      <c r="C24" s="8"/>
    </row>
  </sheetData>
  <sheetProtection formatColumns="0" formatRows="0" insertColumns="0" insertRows="0"/>
  <pageMargins left="0.7" right="0.7" top="0.75" bottom="0.75" header="0.3" footer="0.3"/>
  <pageSetup scale="92" orientation="portrait" r:id="rId1"/>
  <headerFooter>
    <oddFooter>&amp;L&amp;D&amp;C&amp;P of &amp;N&amp;R&amp;F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
  <sheetViews>
    <sheetView workbookViewId="0">
      <pane ySplit="3" topLeftCell="A4" activePane="bottomLeft" state="frozen"/>
      <selection pane="bottomLeft" activeCell="B7" sqref="B7"/>
    </sheetView>
  </sheetViews>
  <sheetFormatPr defaultColWidth="0" defaultRowHeight="14.4" zeroHeight="1" x14ac:dyDescent="0.3"/>
  <cols>
    <col min="1" max="1" width="21.09765625" customWidth="1"/>
    <col min="2" max="2" width="65.8984375" customWidth="1"/>
    <col min="3" max="6" width="0" hidden="1" customWidth="1"/>
    <col min="7" max="16384" width="9.09765625" hidden="1"/>
  </cols>
  <sheetData>
    <row r="1" spans="1:2" ht="17.75" x14ac:dyDescent="0.35">
      <c r="A1" s="128" t="str">
        <f>'Data - Section 1'!A1</f>
        <v>MLR Report for Coverage Period SFY1900 , finalized 01/00/1900</v>
      </c>
      <c r="B1" s="128"/>
    </row>
    <row r="2" spans="1:2" ht="30.75" customHeight="1" x14ac:dyDescent="0.3">
      <c r="A2" s="129" t="s">
        <v>181</v>
      </c>
      <c r="B2" s="129"/>
    </row>
    <row r="3" spans="1:2" x14ac:dyDescent="0.3">
      <c r="A3" s="34" t="s">
        <v>108</v>
      </c>
      <c r="B3" s="34" t="s">
        <v>109</v>
      </c>
    </row>
    <row r="4" spans="1:2" x14ac:dyDescent="0.3">
      <c r="A4" s="35" t="s">
        <v>110</v>
      </c>
      <c r="B4" s="35" t="s">
        <v>111</v>
      </c>
    </row>
    <row r="5" spans="1:2" x14ac:dyDescent="0.3">
      <c r="A5" s="36">
        <v>2400</v>
      </c>
      <c r="B5" s="37">
        <v>8.4000000000000005E-2</v>
      </c>
    </row>
    <row r="6" spans="1:2" x14ac:dyDescent="0.3">
      <c r="A6" s="36">
        <v>6000</v>
      </c>
      <c r="B6" s="37">
        <v>5.2999999999999999E-2</v>
      </c>
    </row>
    <row r="7" spans="1:2" x14ac:dyDescent="0.3">
      <c r="A7" s="36">
        <v>12000</v>
      </c>
      <c r="B7" s="37">
        <v>3.6999999999999998E-2</v>
      </c>
    </row>
    <row r="8" spans="1:2" x14ac:dyDescent="0.3">
      <c r="A8" s="36">
        <v>24000</v>
      </c>
      <c r="B8" s="37">
        <v>2.5999999999999999E-2</v>
      </c>
    </row>
    <row r="9" spans="1:2" x14ac:dyDescent="0.3">
      <c r="A9" s="36">
        <v>60000</v>
      </c>
      <c r="B9" s="37">
        <v>1.7000000000000001E-2</v>
      </c>
    </row>
    <row r="10" spans="1:2" x14ac:dyDescent="0.3">
      <c r="A10" s="36">
        <v>120000</v>
      </c>
      <c r="B10" s="37">
        <v>1.2E-2</v>
      </c>
    </row>
    <row r="11" spans="1:2" x14ac:dyDescent="0.3">
      <c r="A11" s="36">
        <v>180000</v>
      </c>
      <c r="B11" s="37">
        <v>0.01</v>
      </c>
    </row>
    <row r="12" spans="1:2" x14ac:dyDescent="0.3">
      <c r="A12" s="38" t="s">
        <v>112</v>
      </c>
      <c r="B12" s="37" t="s">
        <v>113</v>
      </c>
    </row>
  </sheetData>
  <sheetProtection formatColumns="0" formatRows="0" insertColumns="0" insertRows="0"/>
  <mergeCells count="2">
    <mergeCell ref="A1:B1"/>
    <mergeCell ref="A2:B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workbookViewId="0">
      <pane ySplit="1" topLeftCell="A2" activePane="bottomLeft" state="frozen"/>
      <selection pane="bottomLeft" activeCell="H14" sqref="H14"/>
    </sheetView>
  </sheetViews>
  <sheetFormatPr defaultRowHeight="14.4" x14ac:dyDescent="0.3"/>
  <sheetData>
    <row r="1" spans="1:2" x14ac:dyDescent="0.3">
      <c r="A1" s="15" t="s">
        <v>114</v>
      </c>
      <c r="B1" s="15"/>
    </row>
    <row r="2" spans="1:2" x14ac:dyDescent="0.3">
      <c r="A2" s="15">
        <v>0</v>
      </c>
      <c r="B2" s="18" t="s">
        <v>115</v>
      </c>
    </row>
    <row r="3" spans="1:2" x14ac:dyDescent="0.3">
      <c r="A3" s="15">
        <v>0.01</v>
      </c>
      <c r="B3" s="18">
        <f>'MLR Calculations - Section 2'!B5</f>
        <v>8.4000000000000005E-2</v>
      </c>
    </row>
    <row r="4" spans="1:2" x14ac:dyDescent="0.3">
      <c r="A4" s="16">
        <f>'MLR Calculations - Section 2'!A5</f>
        <v>2400</v>
      </c>
      <c r="B4" s="18">
        <f>'MLR Calculations - Section 2'!B5</f>
        <v>8.4000000000000005E-2</v>
      </c>
    </row>
    <row r="5" spans="1:2" x14ac:dyDescent="0.3">
      <c r="A5" s="16">
        <f>'MLR Calculations - Section 2'!A6</f>
        <v>6000</v>
      </c>
      <c r="B5" s="18">
        <f>'MLR Calculations - Section 2'!B6</f>
        <v>5.2999999999999999E-2</v>
      </c>
    </row>
    <row r="6" spans="1:2" x14ac:dyDescent="0.3">
      <c r="A6" s="16">
        <f>'MLR Calculations - Section 2'!A7</f>
        <v>12000</v>
      </c>
      <c r="B6" s="18">
        <f>'MLR Calculations - Section 2'!B7</f>
        <v>3.6999999999999998E-2</v>
      </c>
    </row>
    <row r="7" spans="1:2" x14ac:dyDescent="0.3">
      <c r="A7" s="16">
        <f>'MLR Calculations - Section 2'!A8</f>
        <v>24000</v>
      </c>
      <c r="B7" s="18">
        <f>'MLR Calculations - Section 2'!B8</f>
        <v>2.5999999999999999E-2</v>
      </c>
    </row>
    <row r="8" spans="1:2" x14ac:dyDescent="0.3">
      <c r="A8" s="16">
        <f>'MLR Calculations - Section 2'!A9</f>
        <v>60000</v>
      </c>
      <c r="B8" s="18">
        <f>'MLR Calculations - Section 2'!B9</f>
        <v>1.7000000000000001E-2</v>
      </c>
    </row>
    <row r="9" spans="1:2" x14ac:dyDescent="0.3">
      <c r="A9" s="16">
        <f>'MLR Calculations - Section 2'!A10</f>
        <v>120000</v>
      </c>
      <c r="B9" s="18">
        <f>'MLR Calculations - Section 2'!B10</f>
        <v>1.2E-2</v>
      </c>
    </row>
    <row r="10" spans="1:2" x14ac:dyDescent="0.3">
      <c r="A10" s="16">
        <f>'MLR Calculations - Section 2'!A11</f>
        <v>180000</v>
      </c>
      <c r="B10" s="18">
        <f>'MLR Calculations - Section 2'!B11</f>
        <v>0.01</v>
      </c>
    </row>
    <row r="11" spans="1:2" x14ac:dyDescent="0.3">
      <c r="A11" s="17">
        <v>180001</v>
      </c>
      <c r="B11" s="18">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48"/>
  <sheetViews>
    <sheetView zoomScale="80" zoomScaleNormal="80" workbookViewId="0">
      <pane ySplit="2" topLeftCell="A3" activePane="bottomLeft" state="frozen"/>
      <selection pane="bottomLeft" activeCell="A28" sqref="A28"/>
    </sheetView>
  </sheetViews>
  <sheetFormatPr defaultColWidth="0" defaultRowHeight="13.85" zeroHeight="1" x14ac:dyDescent="0.25"/>
  <cols>
    <col min="1" max="1" width="121.09765625" style="11" customWidth="1"/>
    <col min="2" max="16384" width="9.09765625" style="11" hidden="1"/>
  </cols>
  <sheetData>
    <row r="1" spans="1:1" ht="17.75" x14ac:dyDescent="0.35">
      <c r="A1" s="41" t="str">
        <f>'Data - Section 1'!A1</f>
        <v>MLR Report for Coverage Period SFY1900 , finalized 01/00/1900</v>
      </c>
    </row>
    <row r="2" spans="1:1" s="93" customFormat="1" ht="27.7" customHeight="1" x14ac:dyDescent="0.3">
      <c r="A2" s="92" t="s">
        <v>182</v>
      </c>
    </row>
    <row r="3" spans="1:1" x14ac:dyDescent="0.25">
      <c r="A3" s="39" t="s">
        <v>116</v>
      </c>
    </row>
    <row r="4" spans="1:1" x14ac:dyDescent="0.25">
      <c r="A4" s="48" t="s">
        <v>117</v>
      </c>
    </row>
    <row r="5" spans="1:1" x14ac:dyDescent="0.25">
      <c r="A5" s="39" t="s">
        <v>118</v>
      </c>
    </row>
    <row r="6" spans="1:1" x14ac:dyDescent="0.25">
      <c r="A6" s="50" t="s">
        <v>119</v>
      </c>
    </row>
    <row r="7" spans="1:1" x14ac:dyDescent="0.25">
      <c r="A7" s="48" t="s">
        <v>117</v>
      </c>
    </row>
    <row r="8" spans="1:1" x14ac:dyDescent="0.25">
      <c r="A8" s="50" t="s">
        <v>120</v>
      </c>
    </row>
    <row r="9" spans="1:1" x14ac:dyDescent="0.25">
      <c r="A9" s="48" t="s">
        <v>117</v>
      </c>
    </row>
    <row r="10" spans="1:1" x14ac:dyDescent="0.25">
      <c r="A10" s="50" t="s">
        <v>121</v>
      </c>
    </row>
    <row r="11" spans="1:1" x14ac:dyDescent="0.25">
      <c r="A11" s="48" t="s">
        <v>117</v>
      </c>
    </row>
    <row r="12" spans="1:1" x14ac:dyDescent="0.25">
      <c r="A12" s="50" t="s">
        <v>122</v>
      </c>
    </row>
    <row r="13" spans="1:1" x14ac:dyDescent="0.25">
      <c r="A13" s="48" t="s">
        <v>117</v>
      </c>
    </row>
    <row r="14" spans="1:1" x14ac:dyDescent="0.25">
      <c r="A14" s="40" t="s">
        <v>123</v>
      </c>
    </row>
    <row r="15" spans="1:1" x14ac:dyDescent="0.25">
      <c r="A15" s="50" t="s">
        <v>124</v>
      </c>
    </row>
    <row r="16" spans="1:1" x14ac:dyDescent="0.25">
      <c r="A16" s="48" t="s">
        <v>117</v>
      </c>
    </row>
    <row r="17" spans="1:1" x14ac:dyDescent="0.25">
      <c r="A17" s="50" t="s">
        <v>125</v>
      </c>
    </row>
    <row r="18" spans="1:1" x14ac:dyDescent="0.25">
      <c r="A18" s="48" t="s">
        <v>117</v>
      </c>
    </row>
    <row r="19" spans="1:1" x14ac:dyDescent="0.25">
      <c r="A19" s="50" t="s">
        <v>126</v>
      </c>
    </row>
    <row r="20" spans="1:1" x14ac:dyDescent="0.25">
      <c r="A20" s="48" t="s">
        <v>117</v>
      </c>
    </row>
    <row r="21" spans="1:1" x14ac:dyDescent="0.25">
      <c r="A21" s="50" t="s">
        <v>127</v>
      </c>
    </row>
    <row r="22" spans="1:1" x14ac:dyDescent="0.25">
      <c r="A22" s="48" t="s">
        <v>117</v>
      </c>
    </row>
    <row r="23" spans="1:1" x14ac:dyDescent="0.25">
      <c r="A23" s="50" t="s">
        <v>128</v>
      </c>
    </row>
    <row r="24" spans="1:1" x14ac:dyDescent="0.25">
      <c r="A24" s="48" t="s">
        <v>117</v>
      </c>
    </row>
    <row r="25" spans="1:1" x14ac:dyDescent="0.25">
      <c r="A25" s="50" t="s">
        <v>129</v>
      </c>
    </row>
    <row r="26" spans="1:1" x14ac:dyDescent="0.25">
      <c r="A26" s="48" t="s">
        <v>117</v>
      </c>
    </row>
    <row r="27" spans="1:1" x14ac:dyDescent="0.25">
      <c r="A27" s="50" t="s">
        <v>130</v>
      </c>
    </row>
    <row r="28" spans="1:1" x14ac:dyDescent="0.25">
      <c r="A28" s="48" t="s">
        <v>117</v>
      </c>
    </row>
    <row r="29" spans="1:1" x14ac:dyDescent="0.25">
      <c r="A29" s="39" t="s">
        <v>131</v>
      </c>
    </row>
    <row r="30" spans="1:1" x14ac:dyDescent="0.25">
      <c r="A30" s="50" t="s">
        <v>132</v>
      </c>
    </row>
    <row r="31" spans="1:1" x14ac:dyDescent="0.25">
      <c r="A31" s="48" t="s">
        <v>117</v>
      </c>
    </row>
    <row r="32" spans="1:1" x14ac:dyDescent="0.25">
      <c r="A32" s="50" t="s">
        <v>133</v>
      </c>
    </row>
    <row r="33" spans="1:1" x14ac:dyDescent="0.25">
      <c r="A33" s="48" t="s">
        <v>117</v>
      </c>
    </row>
    <row r="34" spans="1:1" x14ac:dyDescent="0.25">
      <c r="A34" s="50" t="s">
        <v>134</v>
      </c>
    </row>
    <row r="35" spans="1:1" x14ac:dyDescent="0.25">
      <c r="A35" s="48" t="s">
        <v>117</v>
      </c>
    </row>
    <row r="36" spans="1:1" x14ac:dyDescent="0.25">
      <c r="A36" s="50" t="s">
        <v>135</v>
      </c>
    </row>
    <row r="37" spans="1:1" x14ac:dyDescent="0.25">
      <c r="A37" s="48" t="s">
        <v>117</v>
      </c>
    </row>
    <row r="38" spans="1:1" x14ac:dyDescent="0.25">
      <c r="A38" s="50" t="s">
        <v>136</v>
      </c>
    </row>
    <row r="39" spans="1:1" x14ac:dyDescent="0.25">
      <c r="A39" s="48" t="s">
        <v>117</v>
      </c>
    </row>
    <row r="40" spans="1:1" x14ac:dyDescent="0.25">
      <c r="A40" s="50" t="s">
        <v>137</v>
      </c>
    </row>
    <row r="41" spans="1:1" x14ac:dyDescent="0.25">
      <c r="A41" s="48" t="s">
        <v>117</v>
      </c>
    </row>
    <row r="42" spans="1:1" x14ac:dyDescent="0.25">
      <c r="A42" s="50" t="s">
        <v>138</v>
      </c>
    </row>
    <row r="43" spans="1:1" x14ac:dyDescent="0.25">
      <c r="A43" s="48" t="s">
        <v>117</v>
      </c>
    </row>
    <row r="44" spans="1:1" x14ac:dyDescent="0.25">
      <c r="A44" s="50" t="s">
        <v>139</v>
      </c>
    </row>
    <row r="45" spans="1:1" x14ac:dyDescent="0.25">
      <c r="A45" s="48" t="s">
        <v>117</v>
      </c>
    </row>
    <row r="46" spans="1:1" hidden="1" x14ac:dyDescent="0.25">
      <c r="A46" s="9"/>
    </row>
    <row r="48" spans="1:1" hidden="1" x14ac:dyDescent="0.25">
      <c r="A48" s="9"/>
    </row>
  </sheetData>
  <sheetProtection formatColumns="0" formatRows="0" insertColumns="0" insertRows="0"/>
  <dataValidations count="1">
    <dataValidation type="custom" allowBlank="1" showInputMessage="1" promptTitle="Input Cell" prompt="Data length should not exceed 4000 characters limit." sqref="A4 A7 A9 A11 A13 A16 A18 A20 A22 A24 A45 A31 A33 A35 A37 A39 A41 A43 A26 A28" xr:uid="{00000000-0002-0000-0600-000000000000}">
      <formula1>LEN(A4)&lt;=4000</formula1>
    </dataValidation>
  </dataValidations>
  <pageMargins left="0.7" right="0.7" top="0.75" bottom="0.75" header="0.3" footer="0.3"/>
  <pageSetup scale="74" orientation="portrait" r:id="rId1"/>
  <headerFooter>
    <oddFooter>&amp;L&amp;D&amp;C&amp;P of &amp;N&amp;R&amp;F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T35"/>
  <sheetViews>
    <sheetView workbookViewId="0">
      <selection activeCell="B2" sqref="B2:G2"/>
    </sheetView>
  </sheetViews>
  <sheetFormatPr defaultColWidth="0" defaultRowHeight="0" customHeight="1" zeroHeight="1" x14ac:dyDescent="0.25"/>
  <cols>
    <col min="1" max="1" width="4.09765625" style="11" customWidth="1"/>
    <col min="2" max="2" width="18.09765625" style="11" customWidth="1"/>
    <col min="3" max="3" width="20.09765625" style="78" bestFit="1" customWidth="1"/>
    <col min="4" max="4" width="12.09765625" style="11" customWidth="1"/>
    <col min="5" max="5" width="11.8984375" style="11" customWidth="1"/>
    <col min="6" max="6" width="6.3984375" style="11" customWidth="1"/>
    <col min="7" max="7" width="103.8984375" style="11" customWidth="1"/>
    <col min="8" max="8" width="2.3984375" style="11" hidden="1" customWidth="1"/>
    <col min="9" max="16" width="11.3984375" style="11" hidden="1" customWidth="1"/>
    <col min="17" max="252" width="9.09765625" style="11" hidden="1" customWidth="1"/>
    <col min="253" max="253" width="4.09765625" style="11" hidden="1" customWidth="1"/>
    <col min="254" max="254" width="18.09765625" style="11" hidden="1" customWidth="1"/>
    <col min="255" max="255" width="20.09765625" style="11" hidden="1" customWidth="1"/>
    <col min="256" max="256" width="12.09765625" style="11" hidden="1" customWidth="1"/>
    <col min="257" max="257" width="3.8984375" style="11" hidden="1" customWidth="1"/>
    <col min="258" max="258" width="4.09765625" style="11" hidden="1" customWidth="1"/>
    <col min="259" max="259" width="8.8984375" style="11" hidden="1" customWidth="1"/>
    <col min="260" max="260" width="6.09765625" style="11" hidden="1" customWidth="1"/>
    <col min="261" max="261" width="5.09765625" style="11" hidden="1" customWidth="1"/>
    <col min="262" max="262" width="8.09765625" style="11" hidden="1" customWidth="1"/>
    <col min="263" max="263" width="57.8984375" style="11" hidden="1" customWidth="1"/>
    <col min="264" max="264" width="2.3984375" style="11" hidden="1" customWidth="1"/>
    <col min="265" max="508" width="0" style="11" hidden="1"/>
    <col min="509" max="509" width="4.09765625" style="11" hidden="1" customWidth="1"/>
    <col min="510" max="510" width="18.09765625" style="11" hidden="1" customWidth="1"/>
    <col min="511" max="511" width="20.09765625" style="11" hidden="1" customWidth="1"/>
    <col min="512" max="512" width="12.09765625" style="11" hidden="1" customWidth="1"/>
    <col min="513" max="513" width="3.8984375" style="11" hidden="1" customWidth="1"/>
    <col min="514" max="514" width="4.09765625" style="11" hidden="1" customWidth="1"/>
    <col min="515" max="515" width="8.8984375" style="11" hidden="1" customWidth="1"/>
    <col min="516" max="516" width="6.09765625" style="11" hidden="1" customWidth="1"/>
    <col min="517" max="517" width="5.09765625" style="11" hidden="1" customWidth="1"/>
    <col min="518" max="518" width="8.09765625" style="11" hidden="1" customWidth="1"/>
    <col min="519" max="519" width="57.8984375" style="11" hidden="1" customWidth="1"/>
    <col min="520" max="520" width="2.3984375" style="11" hidden="1" customWidth="1"/>
    <col min="521" max="764" width="0" style="11" hidden="1"/>
    <col min="765" max="765" width="4.09765625" style="11" hidden="1" customWidth="1"/>
    <col min="766" max="766" width="18.09765625" style="11" hidden="1" customWidth="1"/>
    <col min="767" max="767" width="20.09765625" style="11" hidden="1" customWidth="1"/>
    <col min="768" max="768" width="12.09765625" style="11" hidden="1" customWidth="1"/>
    <col min="769" max="769" width="3.8984375" style="11" hidden="1" customWidth="1"/>
    <col min="770" max="770" width="4.09765625" style="11" hidden="1" customWidth="1"/>
    <col min="771" max="771" width="8.8984375" style="11" hidden="1" customWidth="1"/>
    <col min="772" max="772" width="6.09765625" style="11" hidden="1" customWidth="1"/>
    <col min="773" max="773" width="5.09765625" style="11" hidden="1" customWidth="1"/>
    <col min="774" max="774" width="8.09765625" style="11" hidden="1" customWidth="1"/>
    <col min="775" max="775" width="57.8984375" style="11" hidden="1" customWidth="1"/>
    <col min="776" max="776" width="2.3984375" style="11" hidden="1" customWidth="1"/>
    <col min="777" max="1020" width="0" style="11" hidden="1"/>
    <col min="1021" max="1021" width="4.09765625" style="11" hidden="1" customWidth="1"/>
    <col min="1022" max="1022" width="18.09765625" style="11" hidden="1" customWidth="1"/>
    <col min="1023" max="1023" width="20.09765625" style="11" hidden="1" customWidth="1"/>
    <col min="1024" max="1024" width="12.09765625" style="11" hidden="1" customWidth="1"/>
    <col min="1025" max="1025" width="3.8984375" style="11" hidden="1" customWidth="1"/>
    <col min="1026" max="1026" width="4.09765625" style="11" hidden="1" customWidth="1"/>
    <col min="1027" max="1027" width="8.8984375" style="11" hidden="1" customWidth="1"/>
    <col min="1028" max="1028" width="6.09765625" style="11" hidden="1" customWidth="1"/>
    <col min="1029" max="1029" width="5.09765625" style="11" hidden="1" customWidth="1"/>
    <col min="1030" max="1030" width="8.09765625" style="11" hidden="1" customWidth="1"/>
    <col min="1031" max="1031" width="57.8984375" style="11" hidden="1" customWidth="1"/>
    <col min="1032" max="1032" width="2.3984375" style="11" hidden="1" customWidth="1"/>
    <col min="1033" max="1276" width="0" style="11" hidden="1"/>
    <col min="1277" max="1277" width="4.09765625" style="11" hidden="1" customWidth="1"/>
    <col min="1278" max="1278" width="18.09765625" style="11" hidden="1" customWidth="1"/>
    <col min="1279" max="1279" width="20.09765625" style="11" hidden="1" customWidth="1"/>
    <col min="1280" max="1280" width="12.09765625" style="11" hidden="1" customWidth="1"/>
    <col min="1281" max="1281" width="3.8984375" style="11" hidden="1" customWidth="1"/>
    <col min="1282" max="1282" width="4.09765625" style="11" hidden="1" customWidth="1"/>
    <col min="1283" max="1283" width="8.8984375" style="11" hidden="1" customWidth="1"/>
    <col min="1284" max="1284" width="6.09765625" style="11" hidden="1" customWidth="1"/>
    <col min="1285" max="1285" width="5.09765625" style="11" hidden="1" customWidth="1"/>
    <col min="1286" max="1286" width="8.09765625" style="11" hidden="1" customWidth="1"/>
    <col min="1287" max="1287" width="57.8984375" style="11" hidden="1" customWidth="1"/>
    <col min="1288" max="1288" width="2.3984375" style="11" hidden="1" customWidth="1"/>
    <col min="1289" max="1532" width="0" style="11" hidden="1"/>
    <col min="1533" max="1533" width="4.09765625" style="11" hidden="1" customWidth="1"/>
    <col min="1534" max="1534" width="18.09765625" style="11" hidden="1" customWidth="1"/>
    <col min="1535" max="1535" width="20.09765625" style="11" hidden="1" customWidth="1"/>
    <col min="1536" max="1536" width="12.09765625" style="11" hidden="1" customWidth="1"/>
    <col min="1537" max="1537" width="3.8984375" style="11" hidden="1" customWidth="1"/>
    <col min="1538" max="1538" width="4.09765625" style="11" hidden="1" customWidth="1"/>
    <col min="1539" max="1539" width="8.8984375" style="11" hidden="1" customWidth="1"/>
    <col min="1540" max="1540" width="6.09765625" style="11" hidden="1" customWidth="1"/>
    <col min="1541" max="1541" width="5.09765625" style="11" hidden="1" customWidth="1"/>
    <col min="1542" max="1542" width="8.09765625" style="11" hidden="1" customWidth="1"/>
    <col min="1543" max="1543" width="57.8984375" style="11" hidden="1" customWidth="1"/>
    <col min="1544" max="1544" width="2.3984375" style="11" hidden="1" customWidth="1"/>
    <col min="1545" max="1788" width="0" style="11" hidden="1"/>
    <col min="1789" max="1789" width="4.09765625" style="11" hidden="1" customWidth="1"/>
    <col min="1790" max="1790" width="18.09765625" style="11" hidden="1" customWidth="1"/>
    <col min="1791" max="1791" width="20.09765625" style="11" hidden="1" customWidth="1"/>
    <col min="1792" max="1792" width="12.09765625" style="11" hidden="1" customWidth="1"/>
    <col min="1793" max="1793" width="3.8984375" style="11" hidden="1" customWidth="1"/>
    <col min="1794" max="1794" width="4.09765625" style="11" hidden="1" customWidth="1"/>
    <col min="1795" max="1795" width="8.8984375" style="11" hidden="1" customWidth="1"/>
    <col min="1796" max="1796" width="6.09765625" style="11" hidden="1" customWidth="1"/>
    <col min="1797" max="1797" width="5.09765625" style="11" hidden="1" customWidth="1"/>
    <col min="1798" max="1798" width="8.09765625" style="11" hidden="1" customWidth="1"/>
    <col min="1799" max="1799" width="57.8984375" style="11" hidden="1" customWidth="1"/>
    <col min="1800" max="1800" width="2.3984375" style="11" hidden="1" customWidth="1"/>
    <col min="1801" max="2044" width="0" style="11" hidden="1"/>
    <col min="2045" max="2045" width="4.09765625" style="11" hidden="1" customWidth="1"/>
    <col min="2046" max="2046" width="18.09765625" style="11" hidden="1" customWidth="1"/>
    <col min="2047" max="2047" width="20.09765625" style="11" hidden="1" customWidth="1"/>
    <col min="2048" max="2048" width="12.09765625" style="11" hidden="1" customWidth="1"/>
    <col min="2049" max="2049" width="3.8984375" style="11" hidden="1" customWidth="1"/>
    <col min="2050" max="2050" width="4.09765625" style="11" hidden="1" customWidth="1"/>
    <col min="2051" max="2051" width="8.8984375" style="11" hidden="1" customWidth="1"/>
    <col min="2052" max="2052" width="6.09765625" style="11" hidden="1" customWidth="1"/>
    <col min="2053" max="2053" width="5.09765625" style="11" hidden="1" customWidth="1"/>
    <col min="2054" max="2054" width="8.09765625" style="11" hidden="1" customWidth="1"/>
    <col min="2055" max="2055" width="57.8984375" style="11" hidden="1" customWidth="1"/>
    <col min="2056" max="2056" width="2.3984375" style="11" hidden="1" customWidth="1"/>
    <col min="2057" max="2300" width="0" style="11" hidden="1"/>
    <col min="2301" max="2301" width="4.09765625" style="11" hidden="1" customWidth="1"/>
    <col min="2302" max="2302" width="18.09765625" style="11" hidden="1" customWidth="1"/>
    <col min="2303" max="2303" width="20.09765625" style="11" hidden="1" customWidth="1"/>
    <col min="2304" max="2304" width="12.09765625" style="11" hidden="1" customWidth="1"/>
    <col min="2305" max="2305" width="3.8984375" style="11" hidden="1" customWidth="1"/>
    <col min="2306" max="2306" width="4.09765625" style="11" hidden="1" customWidth="1"/>
    <col min="2307" max="2307" width="8.8984375" style="11" hidden="1" customWidth="1"/>
    <col min="2308" max="2308" width="6.09765625" style="11" hidden="1" customWidth="1"/>
    <col min="2309" max="2309" width="5.09765625" style="11" hidden="1" customWidth="1"/>
    <col min="2310" max="2310" width="8.09765625" style="11" hidden="1" customWidth="1"/>
    <col min="2311" max="2311" width="57.8984375" style="11" hidden="1" customWidth="1"/>
    <col min="2312" max="2312" width="2.3984375" style="11" hidden="1" customWidth="1"/>
    <col min="2313" max="2556" width="0" style="11" hidden="1"/>
    <col min="2557" max="2557" width="4.09765625" style="11" hidden="1" customWidth="1"/>
    <col min="2558" max="2558" width="18.09765625" style="11" hidden="1" customWidth="1"/>
    <col min="2559" max="2559" width="20.09765625" style="11" hidden="1" customWidth="1"/>
    <col min="2560" max="2560" width="12.09765625" style="11" hidden="1" customWidth="1"/>
    <col min="2561" max="2561" width="3.8984375" style="11" hidden="1" customWidth="1"/>
    <col min="2562" max="2562" width="4.09765625" style="11" hidden="1" customWidth="1"/>
    <col min="2563" max="2563" width="8.8984375" style="11" hidden="1" customWidth="1"/>
    <col min="2564" max="2564" width="6.09765625" style="11" hidden="1" customWidth="1"/>
    <col min="2565" max="2565" width="5.09765625" style="11" hidden="1" customWidth="1"/>
    <col min="2566" max="2566" width="8.09765625" style="11" hidden="1" customWidth="1"/>
    <col min="2567" max="2567" width="57.8984375" style="11" hidden="1" customWidth="1"/>
    <col min="2568" max="2568" width="2.3984375" style="11" hidden="1" customWidth="1"/>
    <col min="2569" max="2812" width="0" style="11" hidden="1"/>
    <col min="2813" max="2813" width="4.09765625" style="11" hidden="1" customWidth="1"/>
    <col min="2814" max="2814" width="18.09765625" style="11" hidden="1" customWidth="1"/>
    <col min="2815" max="2815" width="20.09765625" style="11" hidden="1" customWidth="1"/>
    <col min="2816" max="2816" width="12.09765625" style="11" hidden="1" customWidth="1"/>
    <col min="2817" max="2817" width="3.8984375" style="11" hidden="1" customWidth="1"/>
    <col min="2818" max="2818" width="4.09765625" style="11" hidden="1" customWidth="1"/>
    <col min="2819" max="2819" width="8.8984375" style="11" hidden="1" customWidth="1"/>
    <col min="2820" max="2820" width="6.09765625" style="11" hidden="1" customWidth="1"/>
    <col min="2821" max="2821" width="5.09765625" style="11" hidden="1" customWidth="1"/>
    <col min="2822" max="2822" width="8.09765625" style="11" hidden="1" customWidth="1"/>
    <col min="2823" max="2823" width="57.8984375" style="11" hidden="1" customWidth="1"/>
    <col min="2824" max="2824" width="2.3984375" style="11" hidden="1" customWidth="1"/>
    <col min="2825" max="3068" width="0" style="11" hidden="1"/>
    <col min="3069" max="3069" width="4.09765625" style="11" hidden="1" customWidth="1"/>
    <col min="3070" max="3070" width="18.09765625" style="11" hidden="1" customWidth="1"/>
    <col min="3071" max="3071" width="20.09765625" style="11" hidden="1" customWidth="1"/>
    <col min="3072" max="3072" width="12.09765625" style="11" hidden="1" customWidth="1"/>
    <col min="3073" max="3073" width="3.8984375" style="11" hidden="1" customWidth="1"/>
    <col min="3074" max="3074" width="4.09765625" style="11" hidden="1" customWidth="1"/>
    <col min="3075" max="3075" width="8.8984375" style="11" hidden="1" customWidth="1"/>
    <col min="3076" max="3076" width="6.09765625" style="11" hidden="1" customWidth="1"/>
    <col min="3077" max="3077" width="5.09765625" style="11" hidden="1" customWidth="1"/>
    <col min="3078" max="3078" width="8.09765625" style="11" hidden="1" customWidth="1"/>
    <col min="3079" max="3079" width="57.8984375" style="11" hidden="1" customWidth="1"/>
    <col min="3080" max="3080" width="2.3984375" style="11" hidden="1" customWidth="1"/>
    <col min="3081" max="3324" width="0" style="11" hidden="1"/>
    <col min="3325" max="3325" width="4.09765625" style="11" hidden="1" customWidth="1"/>
    <col min="3326" max="3326" width="18.09765625" style="11" hidden="1" customWidth="1"/>
    <col min="3327" max="3327" width="20.09765625" style="11" hidden="1" customWidth="1"/>
    <col min="3328" max="3328" width="12.09765625" style="11" hidden="1" customWidth="1"/>
    <col min="3329" max="3329" width="3.8984375" style="11" hidden="1" customWidth="1"/>
    <col min="3330" max="3330" width="4.09765625" style="11" hidden="1" customWidth="1"/>
    <col min="3331" max="3331" width="8.8984375" style="11" hidden="1" customWidth="1"/>
    <col min="3332" max="3332" width="6.09765625" style="11" hidden="1" customWidth="1"/>
    <col min="3333" max="3333" width="5.09765625" style="11" hidden="1" customWidth="1"/>
    <col min="3334" max="3334" width="8.09765625" style="11" hidden="1" customWidth="1"/>
    <col min="3335" max="3335" width="57.8984375" style="11" hidden="1" customWidth="1"/>
    <col min="3336" max="3336" width="2.3984375" style="11" hidden="1" customWidth="1"/>
    <col min="3337" max="3580" width="0" style="11" hidden="1"/>
    <col min="3581" max="3581" width="4.09765625" style="11" hidden="1" customWidth="1"/>
    <col min="3582" max="3582" width="18.09765625" style="11" hidden="1" customWidth="1"/>
    <col min="3583" max="3583" width="20.09765625" style="11" hidden="1" customWidth="1"/>
    <col min="3584" max="3584" width="12.09765625" style="11" hidden="1" customWidth="1"/>
    <col min="3585" max="3585" width="3.8984375" style="11" hidden="1" customWidth="1"/>
    <col min="3586" max="3586" width="4.09765625" style="11" hidden="1" customWidth="1"/>
    <col min="3587" max="3587" width="8.8984375" style="11" hidden="1" customWidth="1"/>
    <col min="3588" max="3588" width="6.09765625" style="11" hidden="1" customWidth="1"/>
    <col min="3589" max="3589" width="5.09765625" style="11" hidden="1" customWidth="1"/>
    <col min="3590" max="3590" width="8.09765625" style="11" hidden="1" customWidth="1"/>
    <col min="3591" max="3591" width="57.8984375" style="11" hidden="1" customWidth="1"/>
    <col min="3592" max="3592" width="2.3984375" style="11" hidden="1" customWidth="1"/>
    <col min="3593" max="3836" width="0" style="11" hidden="1"/>
    <col min="3837" max="3837" width="4.09765625" style="11" hidden="1" customWidth="1"/>
    <col min="3838" max="3838" width="18.09765625" style="11" hidden="1" customWidth="1"/>
    <col min="3839" max="3839" width="20.09765625" style="11" hidden="1" customWidth="1"/>
    <col min="3840" max="3840" width="12.09765625" style="11" hidden="1" customWidth="1"/>
    <col min="3841" max="3841" width="3.8984375" style="11" hidden="1" customWidth="1"/>
    <col min="3842" max="3842" width="4.09765625" style="11" hidden="1" customWidth="1"/>
    <col min="3843" max="3843" width="8.8984375" style="11" hidden="1" customWidth="1"/>
    <col min="3844" max="3844" width="6.09765625" style="11" hidden="1" customWidth="1"/>
    <col min="3845" max="3845" width="5.09765625" style="11" hidden="1" customWidth="1"/>
    <col min="3846" max="3846" width="8.09765625" style="11" hidden="1" customWidth="1"/>
    <col min="3847" max="3847" width="57.8984375" style="11" hidden="1" customWidth="1"/>
    <col min="3848" max="3848" width="2.3984375" style="11" hidden="1" customWidth="1"/>
    <col min="3849" max="4092" width="0" style="11" hidden="1"/>
    <col min="4093" max="4093" width="4.09765625" style="11" hidden="1" customWidth="1"/>
    <col min="4094" max="4094" width="18.09765625" style="11" hidden="1" customWidth="1"/>
    <col min="4095" max="4095" width="20.09765625" style="11" hidden="1" customWidth="1"/>
    <col min="4096" max="4096" width="12.09765625" style="11" hidden="1" customWidth="1"/>
    <col min="4097" max="4097" width="3.8984375" style="11" hidden="1" customWidth="1"/>
    <col min="4098" max="4098" width="4.09765625" style="11" hidden="1" customWidth="1"/>
    <col min="4099" max="4099" width="8.8984375" style="11" hidden="1" customWidth="1"/>
    <col min="4100" max="4100" width="6.09765625" style="11" hidden="1" customWidth="1"/>
    <col min="4101" max="4101" width="5.09765625" style="11" hidden="1" customWidth="1"/>
    <col min="4102" max="4102" width="8.09765625" style="11" hidden="1" customWidth="1"/>
    <col min="4103" max="4103" width="57.8984375" style="11" hidden="1" customWidth="1"/>
    <col min="4104" max="4104" width="2.3984375" style="11" hidden="1" customWidth="1"/>
    <col min="4105" max="4348" width="0" style="11" hidden="1"/>
    <col min="4349" max="4349" width="4.09765625" style="11" hidden="1" customWidth="1"/>
    <col min="4350" max="4350" width="18.09765625" style="11" hidden="1" customWidth="1"/>
    <col min="4351" max="4351" width="20.09765625" style="11" hidden="1" customWidth="1"/>
    <col min="4352" max="4352" width="12.09765625" style="11" hidden="1" customWidth="1"/>
    <col min="4353" max="4353" width="3.8984375" style="11" hidden="1" customWidth="1"/>
    <col min="4354" max="4354" width="4.09765625" style="11" hidden="1" customWidth="1"/>
    <col min="4355" max="4355" width="8.8984375" style="11" hidden="1" customWidth="1"/>
    <col min="4356" max="4356" width="6.09765625" style="11" hidden="1" customWidth="1"/>
    <col min="4357" max="4357" width="5.09765625" style="11" hidden="1" customWidth="1"/>
    <col min="4358" max="4358" width="8.09765625" style="11" hidden="1" customWidth="1"/>
    <col min="4359" max="4359" width="57.8984375" style="11" hidden="1" customWidth="1"/>
    <col min="4360" max="4360" width="2.3984375" style="11" hidden="1" customWidth="1"/>
    <col min="4361" max="4604" width="0" style="11" hidden="1"/>
    <col min="4605" max="4605" width="4.09765625" style="11" hidden="1" customWidth="1"/>
    <col min="4606" max="4606" width="18.09765625" style="11" hidden="1" customWidth="1"/>
    <col min="4607" max="4607" width="20.09765625" style="11" hidden="1" customWidth="1"/>
    <col min="4608" max="4608" width="12.09765625" style="11" hidden="1" customWidth="1"/>
    <col min="4609" max="4609" width="3.8984375" style="11" hidden="1" customWidth="1"/>
    <col min="4610" max="4610" width="4.09765625" style="11" hidden="1" customWidth="1"/>
    <col min="4611" max="4611" width="8.8984375" style="11" hidden="1" customWidth="1"/>
    <col min="4612" max="4612" width="6.09765625" style="11" hidden="1" customWidth="1"/>
    <col min="4613" max="4613" width="5.09765625" style="11" hidden="1" customWidth="1"/>
    <col min="4614" max="4614" width="8.09765625" style="11" hidden="1" customWidth="1"/>
    <col min="4615" max="4615" width="57.8984375" style="11" hidden="1" customWidth="1"/>
    <col min="4616" max="4616" width="2.3984375" style="11" hidden="1" customWidth="1"/>
    <col min="4617" max="4860" width="0" style="11" hidden="1"/>
    <col min="4861" max="4861" width="4.09765625" style="11" hidden="1" customWidth="1"/>
    <col min="4862" max="4862" width="18.09765625" style="11" hidden="1" customWidth="1"/>
    <col min="4863" max="4863" width="20.09765625" style="11" hidden="1" customWidth="1"/>
    <col min="4864" max="4864" width="12.09765625" style="11" hidden="1" customWidth="1"/>
    <col min="4865" max="4865" width="3.8984375" style="11" hidden="1" customWidth="1"/>
    <col min="4866" max="4866" width="4.09765625" style="11" hidden="1" customWidth="1"/>
    <col min="4867" max="4867" width="8.8984375" style="11" hidden="1" customWidth="1"/>
    <col min="4868" max="4868" width="6.09765625" style="11" hidden="1" customWidth="1"/>
    <col min="4869" max="4869" width="5.09765625" style="11" hidden="1" customWidth="1"/>
    <col min="4870" max="4870" width="8.09765625" style="11" hidden="1" customWidth="1"/>
    <col min="4871" max="4871" width="57.8984375" style="11" hidden="1" customWidth="1"/>
    <col min="4872" max="4872" width="2.3984375" style="11" hidden="1" customWidth="1"/>
    <col min="4873" max="5116" width="0" style="11" hidden="1"/>
    <col min="5117" max="5117" width="4.09765625" style="11" hidden="1" customWidth="1"/>
    <col min="5118" max="5118" width="18.09765625" style="11" hidden="1" customWidth="1"/>
    <col min="5119" max="5119" width="20.09765625" style="11" hidden="1" customWidth="1"/>
    <col min="5120" max="5120" width="12.09765625" style="11" hidden="1" customWidth="1"/>
    <col min="5121" max="5121" width="3.8984375" style="11" hidden="1" customWidth="1"/>
    <col min="5122" max="5122" width="4.09765625" style="11" hidden="1" customWidth="1"/>
    <col min="5123" max="5123" width="8.8984375" style="11" hidden="1" customWidth="1"/>
    <col min="5124" max="5124" width="6.09765625" style="11" hidden="1" customWidth="1"/>
    <col min="5125" max="5125" width="5.09765625" style="11" hidden="1" customWidth="1"/>
    <col min="5126" max="5126" width="8.09765625" style="11" hidden="1" customWidth="1"/>
    <col min="5127" max="5127" width="57.8984375" style="11" hidden="1" customWidth="1"/>
    <col min="5128" max="5128" width="2.3984375" style="11" hidden="1" customWidth="1"/>
    <col min="5129" max="5372" width="0" style="11" hidden="1"/>
    <col min="5373" max="5373" width="4.09765625" style="11" hidden="1" customWidth="1"/>
    <col min="5374" max="5374" width="18.09765625" style="11" hidden="1" customWidth="1"/>
    <col min="5375" max="5375" width="20.09765625" style="11" hidden="1" customWidth="1"/>
    <col min="5376" max="5376" width="12.09765625" style="11" hidden="1" customWidth="1"/>
    <col min="5377" max="5377" width="3.8984375" style="11" hidden="1" customWidth="1"/>
    <col min="5378" max="5378" width="4.09765625" style="11" hidden="1" customWidth="1"/>
    <col min="5379" max="5379" width="8.8984375" style="11" hidden="1" customWidth="1"/>
    <col min="5380" max="5380" width="6.09765625" style="11" hidden="1" customWidth="1"/>
    <col min="5381" max="5381" width="5.09765625" style="11" hidden="1" customWidth="1"/>
    <col min="5382" max="5382" width="8.09765625" style="11" hidden="1" customWidth="1"/>
    <col min="5383" max="5383" width="57.8984375" style="11" hidden="1" customWidth="1"/>
    <col min="5384" max="5384" width="2.3984375" style="11" hidden="1" customWidth="1"/>
    <col min="5385" max="5628" width="0" style="11" hidden="1"/>
    <col min="5629" max="5629" width="4.09765625" style="11" hidden="1" customWidth="1"/>
    <col min="5630" max="5630" width="18.09765625" style="11" hidden="1" customWidth="1"/>
    <col min="5631" max="5631" width="20.09765625" style="11" hidden="1" customWidth="1"/>
    <col min="5632" max="5632" width="12.09765625" style="11" hidden="1" customWidth="1"/>
    <col min="5633" max="5633" width="3.8984375" style="11" hidden="1" customWidth="1"/>
    <col min="5634" max="5634" width="4.09765625" style="11" hidden="1" customWidth="1"/>
    <col min="5635" max="5635" width="8.8984375" style="11" hidden="1" customWidth="1"/>
    <col min="5636" max="5636" width="6.09765625" style="11" hidden="1" customWidth="1"/>
    <col min="5637" max="5637" width="5.09765625" style="11" hidden="1" customWidth="1"/>
    <col min="5638" max="5638" width="8.09765625" style="11" hidden="1" customWidth="1"/>
    <col min="5639" max="5639" width="57.8984375" style="11" hidden="1" customWidth="1"/>
    <col min="5640" max="5640" width="2.3984375" style="11" hidden="1" customWidth="1"/>
    <col min="5641" max="5884" width="0" style="11" hidden="1"/>
    <col min="5885" max="5885" width="4.09765625" style="11" hidden="1" customWidth="1"/>
    <col min="5886" max="5886" width="18.09765625" style="11" hidden="1" customWidth="1"/>
    <col min="5887" max="5887" width="20.09765625" style="11" hidden="1" customWidth="1"/>
    <col min="5888" max="5888" width="12.09765625" style="11" hidden="1" customWidth="1"/>
    <col min="5889" max="5889" width="3.8984375" style="11" hidden="1" customWidth="1"/>
    <col min="5890" max="5890" width="4.09765625" style="11" hidden="1" customWidth="1"/>
    <col min="5891" max="5891" width="8.8984375" style="11" hidden="1" customWidth="1"/>
    <col min="5892" max="5892" width="6.09765625" style="11" hidden="1" customWidth="1"/>
    <col min="5893" max="5893" width="5.09765625" style="11" hidden="1" customWidth="1"/>
    <col min="5894" max="5894" width="8.09765625" style="11" hidden="1" customWidth="1"/>
    <col min="5895" max="5895" width="57.8984375" style="11" hidden="1" customWidth="1"/>
    <col min="5896" max="5896" width="2.3984375" style="11" hidden="1" customWidth="1"/>
    <col min="5897" max="6140" width="0" style="11" hidden="1"/>
    <col min="6141" max="6141" width="4.09765625" style="11" hidden="1" customWidth="1"/>
    <col min="6142" max="6142" width="18.09765625" style="11" hidden="1" customWidth="1"/>
    <col min="6143" max="6143" width="20.09765625" style="11" hidden="1" customWidth="1"/>
    <col min="6144" max="6144" width="12.09765625" style="11" hidden="1" customWidth="1"/>
    <col min="6145" max="6145" width="3.8984375" style="11" hidden="1" customWidth="1"/>
    <col min="6146" max="6146" width="4.09765625" style="11" hidden="1" customWidth="1"/>
    <col min="6147" max="6147" width="8.8984375" style="11" hidden="1" customWidth="1"/>
    <col min="6148" max="6148" width="6.09765625" style="11" hidden="1" customWidth="1"/>
    <col min="6149" max="6149" width="5.09765625" style="11" hidden="1" customWidth="1"/>
    <col min="6150" max="6150" width="8.09765625" style="11" hidden="1" customWidth="1"/>
    <col min="6151" max="6151" width="57.8984375" style="11" hidden="1" customWidth="1"/>
    <col min="6152" max="6152" width="2.3984375" style="11" hidden="1" customWidth="1"/>
    <col min="6153" max="6396" width="0" style="11" hidden="1"/>
    <col min="6397" max="6397" width="4.09765625" style="11" hidden="1" customWidth="1"/>
    <col min="6398" max="6398" width="18.09765625" style="11" hidden="1" customWidth="1"/>
    <col min="6399" max="6399" width="20.09765625" style="11" hidden="1" customWidth="1"/>
    <col min="6400" max="6400" width="12.09765625" style="11" hidden="1" customWidth="1"/>
    <col min="6401" max="6401" width="3.8984375" style="11" hidden="1" customWidth="1"/>
    <col min="6402" max="6402" width="4.09765625" style="11" hidden="1" customWidth="1"/>
    <col min="6403" max="6403" width="8.8984375" style="11" hidden="1" customWidth="1"/>
    <col min="6404" max="6404" width="6.09765625" style="11" hidden="1" customWidth="1"/>
    <col min="6405" max="6405" width="5.09765625" style="11" hidden="1" customWidth="1"/>
    <col min="6406" max="6406" width="8.09765625" style="11" hidden="1" customWidth="1"/>
    <col min="6407" max="6407" width="57.8984375" style="11" hidden="1" customWidth="1"/>
    <col min="6408" max="6408" width="2.3984375" style="11" hidden="1" customWidth="1"/>
    <col min="6409" max="6652" width="0" style="11" hidden="1"/>
    <col min="6653" max="6653" width="4.09765625" style="11" hidden="1" customWidth="1"/>
    <col min="6654" max="6654" width="18.09765625" style="11" hidden="1" customWidth="1"/>
    <col min="6655" max="6655" width="20.09765625" style="11" hidden="1" customWidth="1"/>
    <col min="6656" max="6656" width="12.09765625" style="11" hidden="1" customWidth="1"/>
    <col min="6657" max="6657" width="3.8984375" style="11" hidden="1" customWidth="1"/>
    <col min="6658" max="6658" width="4.09765625" style="11" hidden="1" customWidth="1"/>
    <col min="6659" max="6659" width="8.8984375" style="11" hidden="1" customWidth="1"/>
    <col min="6660" max="6660" width="6.09765625" style="11" hidden="1" customWidth="1"/>
    <col min="6661" max="6661" width="5.09765625" style="11" hidden="1" customWidth="1"/>
    <col min="6662" max="6662" width="8.09765625" style="11" hidden="1" customWidth="1"/>
    <col min="6663" max="6663" width="57.8984375" style="11" hidden="1" customWidth="1"/>
    <col min="6664" max="6664" width="2.3984375" style="11" hidden="1" customWidth="1"/>
    <col min="6665" max="6908" width="0" style="11" hidden="1"/>
    <col min="6909" max="6909" width="4.09765625" style="11" hidden="1" customWidth="1"/>
    <col min="6910" max="6910" width="18.09765625" style="11" hidden="1" customWidth="1"/>
    <col min="6911" max="6911" width="20.09765625" style="11" hidden="1" customWidth="1"/>
    <col min="6912" max="6912" width="12.09765625" style="11" hidden="1" customWidth="1"/>
    <col min="6913" max="6913" width="3.8984375" style="11" hidden="1" customWidth="1"/>
    <col min="6914" max="6914" width="4.09765625" style="11" hidden="1" customWidth="1"/>
    <col min="6915" max="6915" width="8.8984375" style="11" hidden="1" customWidth="1"/>
    <col min="6916" max="6916" width="6.09765625" style="11" hidden="1" customWidth="1"/>
    <col min="6917" max="6917" width="5.09765625" style="11" hidden="1" customWidth="1"/>
    <col min="6918" max="6918" width="8.09765625" style="11" hidden="1" customWidth="1"/>
    <col min="6919" max="6919" width="57.8984375" style="11" hidden="1" customWidth="1"/>
    <col min="6920" max="6920" width="2.3984375" style="11" hidden="1" customWidth="1"/>
    <col min="6921" max="7164" width="0" style="11" hidden="1"/>
    <col min="7165" max="7165" width="4.09765625" style="11" hidden="1" customWidth="1"/>
    <col min="7166" max="7166" width="18.09765625" style="11" hidden="1" customWidth="1"/>
    <col min="7167" max="7167" width="20.09765625" style="11" hidden="1" customWidth="1"/>
    <col min="7168" max="7168" width="12.09765625" style="11" hidden="1" customWidth="1"/>
    <col min="7169" max="7169" width="3.8984375" style="11" hidden="1" customWidth="1"/>
    <col min="7170" max="7170" width="4.09765625" style="11" hidden="1" customWidth="1"/>
    <col min="7171" max="7171" width="8.8984375" style="11" hidden="1" customWidth="1"/>
    <col min="7172" max="7172" width="6.09765625" style="11" hidden="1" customWidth="1"/>
    <col min="7173" max="7173" width="5.09765625" style="11" hidden="1" customWidth="1"/>
    <col min="7174" max="7174" width="8.09765625" style="11" hidden="1" customWidth="1"/>
    <col min="7175" max="7175" width="57.8984375" style="11" hidden="1" customWidth="1"/>
    <col min="7176" max="7176" width="2.3984375" style="11" hidden="1" customWidth="1"/>
    <col min="7177" max="7420" width="0" style="11" hidden="1"/>
    <col min="7421" max="7421" width="4.09765625" style="11" hidden="1" customWidth="1"/>
    <col min="7422" max="7422" width="18.09765625" style="11" hidden="1" customWidth="1"/>
    <col min="7423" max="7423" width="20.09765625" style="11" hidden="1" customWidth="1"/>
    <col min="7424" max="7424" width="12.09765625" style="11" hidden="1" customWidth="1"/>
    <col min="7425" max="7425" width="3.8984375" style="11" hidden="1" customWidth="1"/>
    <col min="7426" max="7426" width="4.09765625" style="11" hidden="1" customWidth="1"/>
    <col min="7427" max="7427" width="8.8984375" style="11" hidden="1" customWidth="1"/>
    <col min="7428" max="7428" width="6.09765625" style="11" hidden="1" customWidth="1"/>
    <col min="7429" max="7429" width="5.09765625" style="11" hidden="1" customWidth="1"/>
    <col min="7430" max="7430" width="8.09765625" style="11" hidden="1" customWidth="1"/>
    <col min="7431" max="7431" width="57.8984375" style="11" hidden="1" customWidth="1"/>
    <col min="7432" max="7432" width="2.3984375" style="11" hidden="1" customWidth="1"/>
    <col min="7433" max="7676" width="0" style="11" hidden="1"/>
    <col min="7677" max="7677" width="4.09765625" style="11" hidden="1" customWidth="1"/>
    <col min="7678" max="7678" width="18.09765625" style="11" hidden="1" customWidth="1"/>
    <col min="7679" max="7679" width="20.09765625" style="11" hidden="1" customWidth="1"/>
    <col min="7680" max="7680" width="12.09765625" style="11" hidden="1" customWidth="1"/>
    <col min="7681" max="7681" width="3.8984375" style="11" hidden="1" customWidth="1"/>
    <col min="7682" max="7682" width="4.09765625" style="11" hidden="1" customWidth="1"/>
    <col min="7683" max="7683" width="8.8984375" style="11" hidden="1" customWidth="1"/>
    <col min="7684" max="7684" width="6.09765625" style="11" hidden="1" customWidth="1"/>
    <col min="7685" max="7685" width="5.09765625" style="11" hidden="1" customWidth="1"/>
    <col min="7686" max="7686" width="8.09765625" style="11" hidden="1" customWidth="1"/>
    <col min="7687" max="7687" width="57.8984375" style="11" hidden="1" customWidth="1"/>
    <col min="7688" max="7688" width="2.3984375" style="11" hidden="1" customWidth="1"/>
    <col min="7689" max="7932" width="0" style="11" hidden="1"/>
    <col min="7933" max="7933" width="4.09765625" style="11" hidden="1" customWidth="1"/>
    <col min="7934" max="7934" width="18.09765625" style="11" hidden="1" customWidth="1"/>
    <col min="7935" max="7935" width="20.09765625" style="11" hidden="1" customWidth="1"/>
    <col min="7936" max="7936" width="12.09765625" style="11" hidden="1" customWidth="1"/>
    <col min="7937" max="7937" width="3.8984375" style="11" hidden="1" customWidth="1"/>
    <col min="7938" max="7938" width="4.09765625" style="11" hidden="1" customWidth="1"/>
    <col min="7939" max="7939" width="8.8984375" style="11" hidden="1" customWidth="1"/>
    <col min="7940" max="7940" width="6.09765625" style="11" hidden="1" customWidth="1"/>
    <col min="7941" max="7941" width="5.09765625" style="11" hidden="1" customWidth="1"/>
    <col min="7942" max="7942" width="8.09765625" style="11" hidden="1" customWidth="1"/>
    <col min="7943" max="7943" width="57.8984375" style="11" hidden="1" customWidth="1"/>
    <col min="7944" max="7944" width="2.3984375" style="11" hidden="1" customWidth="1"/>
    <col min="7945" max="8188" width="0" style="11" hidden="1"/>
    <col min="8189" max="8189" width="4.09765625" style="11" hidden="1" customWidth="1"/>
    <col min="8190" max="8190" width="18.09765625" style="11" hidden="1" customWidth="1"/>
    <col min="8191" max="8191" width="20.09765625" style="11" hidden="1" customWidth="1"/>
    <col min="8192" max="8192" width="12.09765625" style="11" hidden="1" customWidth="1"/>
    <col min="8193" max="8193" width="3.8984375" style="11" hidden="1" customWidth="1"/>
    <col min="8194" max="8194" width="4.09765625" style="11" hidden="1" customWidth="1"/>
    <col min="8195" max="8195" width="8.8984375" style="11" hidden="1" customWidth="1"/>
    <col min="8196" max="8196" width="6.09765625" style="11" hidden="1" customWidth="1"/>
    <col min="8197" max="8197" width="5.09765625" style="11" hidden="1" customWidth="1"/>
    <col min="8198" max="8198" width="8.09765625" style="11" hidden="1" customWidth="1"/>
    <col min="8199" max="8199" width="57.8984375" style="11" hidden="1" customWidth="1"/>
    <col min="8200" max="8200" width="2.3984375" style="11" hidden="1" customWidth="1"/>
    <col min="8201" max="8444" width="0" style="11" hidden="1"/>
    <col min="8445" max="8445" width="4.09765625" style="11" hidden="1" customWidth="1"/>
    <col min="8446" max="8446" width="18.09765625" style="11" hidden="1" customWidth="1"/>
    <col min="8447" max="8447" width="20.09765625" style="11" hidden="1" customWidth="1"/>
    <col min="8448" max="8448" width="12.09765625" style="11" hidden="1" customWidth="1"/>
    <col min="8449" max="8449" width="3.8984375" style="11" hidden="1" customWidth="1"/>
    <col min="8450" max="8450" width="4.09765625" style="11" hidden="1" customWidth="1"/>
    <col min="8451" max="8451" width="8.8984375" style="11" hidden="1" customWidth="1"/>
    <col min="8452" max="8452" width="6.09765625" style="11" hidden="1" customWidth="1"/>
    <col min="8453" max="8453" width="5.09765625" style="11" hidden="1" customWidth="1"/>
    <col min="8454" max="8454" width="8.09765625" style="11" hidden="1" customWidth="1"/>
    <col min="8455" max="8455" width="57.8984375" style="11" hidden="1" customWidth="1"/>
    <col min="8456" max="8456" width="2.3984375" style="11" hidden="1" customWidth="1"/>
    <col min="8457" max="8700" width="0" style="11" hidden="1"/>
    <col min="8701" max="8701" width="4.09765625" style="11" hidden="1" customWidth="1"/>
    <col min="8702" max="8702" width="18.09765625" style="11" hidden="1" customWidth="1"/>
    <col min="8703" max="8703" width="20.09765625" style="11" hidden="1" customWidth="1"/>
    <col min="8704" max="8704" width="12.09765625" style="11" hidden="1" customWidth="1"/>
    <col min="8705" max="8705" width="3.8984375" style="11" hidden="1" customWidth="1"/>
    <col min="8706" max="8706" width="4.09765625" style="11" hidden="1" customWidth="1"/>
    <col min="8707" max="8707" width="8.8984375" style="11" hidden="1" customWidth="1"/>
    <col min="8708" max="8708" width="6.09765625" style="11" hidden="1" customWidth="1"/>
    <col min="8709" max="8709" width="5.09765625" style="11" hidden="1" customWidth="1"/>
    <col min="8710" max="8710" width="8.09765625" style="11" hidden="1" customWidth="1"/>
    <col min="8711" max="8711" width="57.8984375" style="11" hidden="1" customWidth="1"/>
    <col min="8712" max="8712" width="2.3984375" style="11" hidden="1" customWidth="1"/>
    <col min="8713" max="8956" width="0" style="11" hidden="1"/>
    <col min="8957" max="8957" width="4.09765625" style="11" hidden="1" customWidth="1"/>
    <col min="8958" max="8958" width="18.09765625" style="11" hidden="1" customWidth="1"/>
    <col min="8959" max="8959" width="20.09765625" style="11" hidden="1" customWidth="1"/>
    <col min="8960" max="8960" width="12.09765625" style="11" hidden="1" customWidth="1"/>
    <col min="8961" max="8961" width="3.8984375" style="11" hidden="1" customWidth="1"/>
    <col min="8962" max="8962" width="4.09765625" style="11" hidden="1" customWidth="1"/>
    <col min="8963" max="8963" width="8.8984375" style="11" hidden="1" customWidth="1"/>
    <col min="8964" max="8964" width="6.09765625" style="11" hidden="1" customWidth="1"/>
    <col min="8965" max="8965" width="5.09765625" style="11" hidden="1" customWidth="1"/>
    <col min="8966" max="8966" width="8.09765625" style="11" hidden="1" customWidth="1"/>
    <col min="8967" max="8967" width="57.8984375" style="11" hidden="1" customWidth="1"/>
    <col min="8968" max="8968" width="2.3984375" style="11" hidden="1" customWidth="1"/>
    <col min="8969" max="9212" width="0" style="11" hidden="1"/>
    <col min="9213" max="9213" width="4.09765625" style="11" hidden="1" customWidth="1"/>
    <col min="9214" max="9214" width="18.09765625" style="11" hidden="1" customWidth="1"/>
    <col min="9215" max="9215" width="20.09765625" style="11" hidden="1" customWidth="1"/>
    <col min="9216" max="9216" width="12.09765625" style="11" hidden="1" customWidth="1"/>
    <col min="9217" max="9217" width="3.8984375" style="11" hidden="1" customWidth="1"/>
    <col min="9218" max="9218" width="4.09765625" style="11" hidden="1" customWidth="1"/>
    <col min="9219" max="9219" width="8.8984375" style="11" hidden="1" customWidth="1"/>
    <col min="9220" max="9220" width="6.09765625" style="11" hidden="1" customWidth="1"/>
    <col min="9221" max="9221" width="5.09765625" style="11" hidden="1" customWidth="1"/>
    <col min="9222" max="9222" width="8.09765625" style="11" hidden="1" customWidth="1"/>
    <col min="9223" max="9223" width="57.8984375" style="11" hidden="1" customWidth="1"/>
    <col min="9224" max="9224" width="2.3984375" style="11" hidden="1" customWidth="1"/>
    <col min="9225" max="9468" width="0" style="11" hidden="1"/>
    <col min="9469" max="9469" width="4.09765625" style="11" hidden="1" customWidth="1"/>
    <col min="9470" max="9470" width="18.09765625" style="11" hidden="1" customWidth="1"/>
    <col min="9471" max="9471" width="20.09765625" style="11" hidden="1" customWidth="1"/>
    <col min="9472" max="9472" width="12.09765625" style="11" hidden="1" customWidth="1"/>
    <col min="9473" max="9473" width="3.8984375" style="11" hidden="1" customWidth="1"/>
    <col min="9474" max="9474" width="4.09765625" style="11" hidden="1" customWidth="1"/>
    <col min="9475" max="9475" width="8.8984375" style="11" hidden="1" customWidth="1"/>
    <col min="9476" max="9476" width="6.09765625" style="11" hidden="1" customWidth="1"/>
    <col min="9477" max="9477" width="5.09765625" style="11" hidden="1" customWidth="1"/>
    <col min="9478" max="9478" width="8.09765625" style="11" hidden="1" customWidth="1"/>
    <col min="9479" max="9479" width="57.8984375" style="11" hidden="1" customWidth="1"/>
    <col min="9480" max="9480" width="2.3984375" style="11" hidden="1" customWidth="1"/>
    <col min="9481" max="9724" width="0" style="11" hidden="1"/>
    <col min="9725" max="9725" width="4.09765625" style="11" hidden="1" customWidth="1"/>
    <col min="9726" max="9726" width="18.09765625" style="11" hidden="1" customWidth="1"/>
    <col min="9727" max="9727" width="20.09765625" style="11" hidden="1" customWidth="1"/>
    <col min="9728" max="9728" width="12.09765625" style="11" hidden="1" customWidth="1"/>
    <col min="9729" max="9729" width="3.8984375" style="11" hidden="1" customWidth="1"/>
    <col min="9730" max="9730" width="4.09765625" style="11" hidden="1" customWidth="1"/>
    <col min="9731" max="9731" width="8.8984375" style="11" hidden="1" customWidth="1"/>
    <col min="9732" max="9732" width="6.09765625" style="11" hidden="1" customWidth="1"/>
    <col min="9733" max="9733" width="5.09765625" style="11" hidden="1" customWidth="1"/>
    <col min="9734" max="9734" width="8.09765625" style="11" hidden="1" customWidth="1"/>
    <col min="9735" max="9735" width="57.8984375" style="11" hidden="1" customWidth="1"/>
    <col min="9736" max="9736" width="2.3984375" style="11" hidden="1" customWidth="1"/>
    <col min="9737" max="9980" width="0" style="11" hidden="1"/>
    <col min="9981" max="9981" width="4.09765625" style="11" hidden="1" customWidth="1"/>
    <col min="9982" max="9982" width="18.09765625" style="11" hidden="1" customWidth="1"/>
    <col min="9983" max="9983" width="20.09765625" style="11" hidden="1" customWidth="1"/>
    <col min="9984" max="9984" width="12.09765625" style="11" hidden="1" customWidth="1"/>
    <col min="9985" max="9985" width="3.8984375" style="11" hidden="1" customWidth="1"/>
    <col min="9986" max="9986" width="4.09765625" style="11" hidden="1" customWidth="1"/>
    <col min="9987" max="9987" width="8.8984375" style="11" hidden="1" customWidth="1"/>
    <col min="9988" max="9988" width="6.09765625" style="11" hidden="1" customWidth="1"/>
    <col min="9989" max="9989" width="5.09765625" style="11" hidden="1" customWidth="1"/>
    <col min="9990" max="9990" width="8.09765625" style="11" hidden="1" customWidth="1"/>
    <col min="9991" max="9991" width="57.8984375" style="11" hidden="1" customWidth="1"/>
    <col min="9992" max="9992" width="2.3984375" style="11" hidden="1" customWidth="1"/>
    <col min="9993" max="10236" width="0" style="11" hidden="1"/>
    <col min="10237" max="10237" width="4.09765625" style="11" hidden="1" customWidth="1"/>
    <col min="10238" max="10238" width="18.09765625" style="11" hidden="1" customWidth="1"/>
    <col min="10239" max="10239" width="20.09765625" style="11" hidden="1" customWidth="1"/>
    <col min="10240" max="10240" width="12.09765625" style="11" hidden="1" customWidth="1"/>
    <col min="10241" max="10241" width="3.8984375" style="11" hidden="1" customWidth="1"/>
    <col min="10242" max="10242" width="4.09765625" style="11" hidden="1" customWidth="1"/>
    <col min="10243" max="10243" width="8.8984375" style="11" hidden="1" customWidth="1"/>
    <col min="10244" max="10244" width="6.09765625" style="11" hidden="1" customWidth="1"/>
    <col min="10245" max="10245" width="5.09765625" style="11" hidden="1" customWidth="1"/>
    <col min="10246" max="10246" width="8.09765625" style="11" hidden="1" customWidth="1"/>
    <col min="10247" max="10247" width="57.8984375" style="11" hidden="1" customWidth="1"/>
    <col min="10248" max="10248" width="2.3984375" style="11" hidden="1" customWidth="1"/>
    <col min="10249" max="10492" width="0" style="11" hidden="1"/>
    <col min="10493" max="10493" width="4.09765625" style="11" hidden="1" customWidth="1"/>
    <col min="10494" max="10494" width="18.09765625" style="11" hidden="1" customWidth="1"/>
    <col min="10495" max="10495" width="20.09765625" style="11" hidden="1" customWidth="1"/>
    <col min="10496" max="10496" width="12.09765625" style="11" hidden="1" customWidth="1"/>
    <col min="10497" max="10497" width="3.8984375" style="11" hidden="1" customWidth="1"/>
    <col min="10498" max="10498" width="4.09765625" style="11" hidden="1" customWidth="1"/>
    <col min="10499" max="10499" width="8.8984375" style="11" hidden="1" customWidth="1"/>
    <col min="10500" max="10500" width="6.09765625" style="11" hidden="1" customWidth="1"/>
    <col min="10501" max="10501" width="5.09765625" style="11" hidden="1" customWidth="1"/>
    <col min="10502" max="10502" width="8.09765625" style="11" hidden="1" customWidth="1"/>
    <col min="10503" max="10503" width="57.8984375" style="11" hidden="1" customWidth="1"/>
    <col min="10504" max="10504" width="2.3984375" style="11" hidden="1" customWidth="1"/>
    <col min="10505" max="10748" width="0" style="11" hidden="1"/>
    <col min="10749" max="10749" width="4.09765625" style="11" hidden="1" customWidth="1"/>
    <col min="10750" max="10750" width="18.09765625" style="11" hidden="1" customWidth="1"/>
    <col min="10751" max="10751" width="20.09765625" style="11" hidden="1" customWidth="1"/>
    <col min="10752" max="10752" width="12.09765625" style="11" hidden="1" customWidth="1"/>
    <col min="10753" max="10753" width="3.8984375" style="11" hidden="1" customWidth="1"/>
    <col min="10754" max="10754" width="4.09765625" style="11" hidden="1" customWidth="1"/>
    <col min="10755" max="10755" width="8.8984375" style="11" hidden="1" customWidth="1"/>
    <col min="10756" max="10756" width="6.09765625" style="11" hidden="1" customWidth="1"/>
    <col min="10757" max="10757" width="5.09765625" style="11" hidden="1" customWidth="1"/>
    <col min="10758" max="10758" width="8.09765625" style="11" hidden="1" customWidth="1"/>
    <col min="10759" max="10759" width="57.8984375" style="11" hidden="1" customWidth="1"/>
    <col min="10760" max="10760" width="2.3984375" style="11" hidden="1" customWidth="1"/>
    <col min="10761" max="11004" width="0" style="11" hidden="1"/>
    <col min="11005" max="11005" width="4.09765625" style="11" hidden="1" customWidth="1"/>
    <col min="11006" max="11006" width="18.09765625" style="11" hidden="1" customWidth="1"/>
    <col min="11007" max="11007" width="20.09765625" style="11" hidden="1" customWidth="1"/>
    <col min="11008" max="11008" width="12.09765625" style="11" hidden="1" customWidth="1"/>
    <col min="11009" max="11009" width="3.8984375" style="11" hidden="1" customWidth="1"/>
    <col min="11010" max="11010" width="4.09765625" style="11" hidden="1" customWidth="1"/>
    <col min="11011" max="11011" width="8.8984375" style="11" hidden="1" customWidth="1"/>
    <col min="11012" max="11012" width="6.09765625" style="11" hidden="1" customWidth="1"/>
    <col min="11013" max="11013" width="5.09765625" style="11" hidden="1" customWidth="1"/>
    <col min="11014" max="11014" width="8.09765625" style="11" hidden="1" customWidth="1"/>
    <col min="11015" max="11015" width="57.8984375" style="11" hidden="1" customWidth="1"/>
    <col min="11016" max="11016" width="2.3984375" style="11" hidden="1" customWidth="1"/>
    <col min="11017" max="11260" width="0" style="11" hidden="1"/>
    <col min="11261" max="11261" width="4.09765625" style="11" hidden="1" customWidth="1"/>
    <col min="11262" max="11262" width="18.09765625" style="11" hidden="1" customWidth="1"/>
    <col min="11263" max="11263" width="20.09765625" style="11" hidden="1" customWidth="1"/>
    <col min="11264" max="11264" width="12.09765625" style="11" hidden="1" customWidth="1"/>
    <col min="11265" max="11265" width="3.8984375" style="11" hidden="1" customWidth="1"/>
    <col min="11266" max="11266" width="4.09765625" style="11" hidden="1" customWidth="1"/>
    <col min="11267" max="11267" width="8.8984375" style="11" hidden="1" customWidth="1"/>
    <col min="11268" max="11268" width="6.09765625" style="11" hidden="1" customWidth="1"/>
    <col min="11269" max="11269" width="5.09765625" style="11" hidden="1" customWidth="1"/>
    <col min="11270" max="11270" width="8.09765625" style="11" hidden="1" customWidth="1"/>
    <col min="11271" max="11271" width="57.8984375" style="11" hidden="1" customWidth="1"/>
    <col min="11272" max="11272" width="2.3984375" style="11" hidden="1" customWidth="1"/>
    <col min="11273" max="11516" width="0" style="11" hidden="1"/>
    <col min="11517" max="11517" width="4.09765625" style="11" hidden="1" customWidth="1"/>
    <col min="11518" max="11518" width="18.09765625" style="11" hidden="1" customWidth="1"/>
    <col min="11519" max="11519" width="20.09765625" style="11" hidden="1" customWidth="1"/>
    <col min="11520" max="11520" width="12.09765625" style="11" hidden="1" customWidth="1"/>
    <col min="11521" max="11521" width="3.8984375" style="11" hidden="1" customWidth="1"/>
    <col min="11522" max="11522" width="4.09765625" style="11" hidden="1" customWidth="1"/>
    <col min="11523" max="11523" width="8.8984375" style="11" hidden="1" customWidth="1"/>
    <col min="11524" max="11524" width="6.09765625" style="11" hidden="1" customWidth="1"/>
    <col min="11525" max="11525" width="5.09765625" style="11" hidden="1" customWidth="1"/>
    <col min="11526" max="11526" width="8.09765625" style="11" hidden="1" customWidth="1"/>
    <col min="11527" max="11527" width="57.8984375" style="11" hidden="1" customWidth="1"/>
    <col min="11528" max="11528" width="2.3984375" style="11" hidden="1" customWidth="1"/>
    <col min="11529" max="11772" width="0" style="11" hidden="1"/>
    <col min="11773" max="11773" width="4.09765625" style="11" hidden="1" customWidth="1"/>
    <col min="11774" max="11774" width="18.09765625" style="11" hidden="1" customWidth="1"/>
    <col min="11775" max="11775" width="20.09765625" style="11" hidden="1" customWidth="1"/>
    <col min="11776" max="11776" width="12.09765625" style="11" hidden="1" customWidth="1"/>
    <col min="11777" max="11777" width="3.8984375" style="11" hidden="1" customWidth="1"/>
    <col min="11778" max="11778" width="4.09765625" style="11" hidden="1" customWidth="1"/>
    <col min="11779" max="11779" width="8.8984375" style="11" hidden="1" customWidth="1"/>
    <col min="11780" max="11780" width="6.09765625" style="11" hidden="1" customWidth="1"/>
    <col min="11781" max="11781" width="5.09765625" style="11" hidden="1" customWidth="1"/>
    <col min="11782" max="11782" width="8.09765625" style="11" hidden="1" customWidth="1"/>
    <col min="11783" max="11783" width="57.8984375" style="11" hidden="1" customWidth="1"/>
    <col min="11784" max="11784" width="2.3984375" style="11" hidden="1" customWidth="1"/>
    <col min="11785" max="12028" width="0" style="11" hidden="1"/>
    <col min="12029" max="12029" width="4.09765625" style="11" hidden="1" customWidth="1"/>
    <col min="12030" max="12030" width="18.09765625" style="11" hidden="1" customWidth="1"/>
    <col min="12031" max="12031" width="20.09765625" style="11" hidden="1" customWidth="1"/>
    <col min="12032" max="12032" width="12.09765625" style="11" hidden="1" customWidth="1"/>
    <col min="12033" max="12033" width="3.8984375" style="11" hidden="1" customWidth="1"/>
    <col min="12034" max="12034" width="4.09765625" style="11" hidden="1" customWidth="1"/>
    <col min="12035" max="12035" width="8.8984375" style="11" hidden="1" customWidth="1"/>
    <col min="12036" max="12036" width="6.09765625" style="11" hidden="1" customWidth="1"/>
    <col min="12037" max="12037" width="5.09765625" style="11" hidden="1" customWidth="1"/>
    <col min="12038" max="12038" width="8.09765625" style="11" hidden="1" customWidth="1"/>
    <col min="12039" max="12039" width="57.8984375" style="11" hidden="1" customWidth="1"/>
    <col min="12040" max="12040" width="2.3984375" style="11" hidden="1" customWidth="1"/>
    <col min="12041" max="12284" width="0" style="11" hidden="1"/>
    <col min="12285" max="12285" width="4.09765625" style="11" hidden="1" customWidth="1"/>
    <col min="12286" max="12286" width="18.09765625" style="11" hidden="1" customWidth="1"/>
    <col min="12287" max="12287" width="20.09765625" style="11" hidden="1" customWidth="1"/>
    <col min="12288" max="12288" width="12.09765625" style="11" hidden="1" customWidth="1"/>
    <col min="12289" max="12289" width="3.8984375" style="11" hidden="1" customWidth="1"/>
    <col min="12290" max="12290" width="4.09765625" style="11" hidden="1" customWidth="1"/>
    <col min="12291" max="12291" width="8.8984375" style="11" hidden="1" customWidth="1"/>
    <col min="12292" max="12292" width="6.09765625" style="11" hidden="1" customWidth="1"/>
    <col min="12293" max="12293" width="5.09765625" style="11" hidden="1" customWidth="1"/>
    <col min="12294" max="12294" width="8.09765625" style="11" hidden="1" customWidth="1"/>
    <col min="12295" max="12295" width="57.8984375" style="11" hidden="1" customWidth="1"/>
    <col min="12296" max="12296" width="2.3984375" style="11" hidden="1" customWidth="1"/>
    <col min="12297" max="12540" width="0" style="11" hidden="1"/>
    <col min="12541" max="12541" width="4.09765625" style="11" hidden="1" customWidth="1"/>
    <col min="12542" max="12542" width="18.09765625" style="11" hidden="1" customWidth="1"/>
    <col min="12543" max="12543" width="20.09765625" style="11" hidden="1" customWidth="1"/>
    <col min="12544" max="12544" width="12.09765625" style="11" hidden="1" customWidth="1"/>
    <col min="12545" max="12545" width="3.8984375" style="11" hidden="1" customWidth="1"/>
    <col min="12546" max="12546" width="4.09765625" style="11" hidden="1" customWidth="1"/>
    <col min="12547" max="12547" width="8.8984375" style="11" hidden="1" customWidth="1"/>
    <col min="12548" max="12548" width="6.09765625" style="11" hidden="1" customWidth="1"/>
    <col min="12549" max="12549" width="5.09765625" style="11" hidden="1" customWidth="1"/>
    <col min="12550" max="12550" width="8.09765625" style="11" hidden="1" customWidth="1"/>
    <col min="12551" max="12551" width="57.8984375" style="11" hidden="1" customWidth="1"/>
    <col min="12552" max="12552" width="2.3984375" style="11" hidden="1" customWidth="1"/>
    <col min="12553" max="12796" width="0" style="11" hidden="1"/>
    <col min="12797" max="12797" width="4.09765625" style="11" hidden="1" customWidth="1"/>
    <col min="12798" max="12798" width="18.09765625" style="11" hidden="1" customWidth="1"/>
    <col min="12799" max="12799" width="20.09765625" style="11" hidden="1" customWidth="1"/>
    <col min="12800" max="12800" width="12.09765625" style="11" hidden="1" customWidth="1"/>
    <col min="12801" max="12801" width="3.8984375" style="11" hidden="1" customWidth="1"/>
    <col min="12802" max="12802" width="4.09765625" style="11" hidden="1" customWidth="1"/>
    <col min="12803" max="12803" width="8.8984375" style="11" hidden="1" customWidth="1"/>
    <col min="12804" max="12804" width="6.09765625" style="11" hidden="1" customWidth="1"/>
    <col min="12805" max="12805" width="5.09765625" style="11" hidden="1" customWidth="1"/>
    <col min="12806" max="12806" width="8.09765625" style="11" hidden="1" customWidth="1"/>
    <col min="12807" max="12807" width="57.8984375" style="11" hidden="1" customWidth="1"/>
    <col min="12808" max="12808" width="2.3984375" style="11" hidden="1" customWidth="1"/>
    <col min="12809" max="13052" width="0" style="11" hidden="1"/>
    <col min="13053" max="13053" width="4.09765625" style="11" hidden="1" customWidth="1"/>
    <col min="13054" max="13054" width="18.09765625" style="11" hidden="1" customWidth="1"/>
    <col min="13055" max="13055" width="20.09765625" style="11" hidden="1" customWidth="1"/>
    <col min="13056" max="13056" width="12.09765625" style="11" hidden="1" customWidth="1"/>
    <col min="13057" max="13057" width="3.8984375" style="11" hidden="1" customWidth="1"/>
    <col min="13058" max="13058" width="4.09765625" style="11" hidden="1" customWidth="1"/>
    <col min="13059" max="13059" width="8.8984375" style="11" hidden="1" customWidth="1"/>
    <col min="13060" max="13060" width="6.09765625" style="11" hidden="1" customWidth="1"/>
    <col min="13061" max="13061" width="5.09765625" style="11" hidden="1" customWidth="1"/>
    <col min="13062" max="13062" width="8.09765625" style="11" hidden="1" customWidth="1"/>
    <col min="13063" max="13063" width="57.8984375" style="11" hidden="1" customWidth="1"/>
    <col min="13064" max="13064" width="2.3984375" style="11" hidden="1" customWidth="1"/>
    <col min="13065" max="13308" width="0" style="11" hidden="1"/>
    <col min="13309" max="13309" width="4.09765625" style="11" hidden="1" customWidth="1"/>
    <col min="13310" max="13310" width="18.09765625" style="11" hidden="1" customWidth="1"/>
    <col min="13311" max="13311" width="20.09765625" style="11" hidden="1" customWidth="1"/>
    <col min="13312" max="13312" width="12.09765625" style="11" hidden="1" customWidth="1"/>
    <col min="13313" max="13313" width="3.8984375" style="11" hidden="1" customWidth="1"/>
    <col min="13314" max="13314" width="4.09765625" style="11" hidden="1" customWidth="1"/>
    <col min="13315" max="13315" width="8.8984375" style="11" hidden="1" customWidth="1"/>
    <col min="13316" max="13316" width="6.09765625" style="11" hidden="1" customWidth="1"/>
    <col min="13317" max="13317" width="5.09765625" style="11" hidden="1" customWidth="1"/>
    <col min="13318" max="13318" width="8.09765625" style="11" hidden="1" customWidth="1"/>
    <col min="13319" max="13319" width="57.8984375" style="11" hidden="1" customWidth="1"/>
    <col min="13320" max="13320" width="2.3984375" style="11" hidden="1" customWidth="1"/>
    <col min="13321" max="13564" width="0" style="11" hidden="1"/>
    <col min="13565" max="13565" width="4.09765625" style="11" hidden="1" customWidth="1"/>
    <col min="13566" max="13566" width="18.09765625" style="11" hidden="1" customWidth="1"/>
    <col min="13567" max="13567" width="20.09765625" style="11" hidden="1" customWidth="1"/>
    <col min="13568" max="13568" width="12.09765625" style="11" hidden="1" customWidth="1"/>
    <col min="13569" max="13569" width="3.8984375" style="11" hidden="1" customWidth="1"/>
    <col min="13570" max="13570" width="4.09765625" style="11" hidden="1" customWidth="1"/>
    <col min="13571" max="13571" width="8.8984375" style="11" hidden="1" customWidth="1"/>
    <col min="13572" max="13572" width="6.09765625" style="11" hidden="1" customWidth="1"/>
    <col min="13573" max="13573" width="5.09765625" style="11" hidden="1" customWidth="1"/>
    <col min="13574" max="13574" width="8.09765625" style="11" hidden="1" customWidth="1"/>
    <col min="13575" max="13575" width="57.8984375" style="11" hidden="1" customWidth="1"/>
    <col min="13576" max="13576" width="2.3984375" style="11" hidden="1" customWidth="1"/>
    <col min="13577" max="13820" width="0" style="11" hidden="1"/>
    <col min="13821" max="13821" width="4.09765625" style="11" hidden="1" customWidth="1"/>
    <col min="13822" max="13822" width="18.09765625" style="11" hidden="1" customWidth="1"/>
    <col min="13823" max="13823" width="20.09765625" style="11" hidden="1" customWidth="1"/>
    <col min="13824" max="13824" width="12.09765625" style="11" hidden="1" customWidth="1"/>
    <col min="13825" max="13825" width="3.8984375" style="11" hidden="1" customWidth="1"/>
    <col min="13826" max="13826" width="4.09765625" style="11" hidden="1" customWidth="1"/>
    <col min="13827" max="13827" width="8.8984375" style="11" hidden="1" customWidth="1"/>
    <col min="13828" max="13828" width="6.09765625" style="11" hidden="1" customWidth="1"/>
    <col min="13829" max="13829" width="5.09765625" style="11" hidden="1" customWidth="1"/>
    <col min="13830" max="13830" width="8.09765625" style="11" hidden="1" customWidth="1"/>
    <col min="13831" max="13831" width="57.8984375" style="11" hidden="1" customWidth="1"/>
    <col min="13832" max="13832" width="2.3984375" style="11" hidden="1" customWidth="1"/>
    <col min="13833" max="14076" width="0" style="11" hidden="1"/>
    <col min="14077" max="14077" width="4.09765625" style="11" hidden="1" customWidth="1"/>
    <col min="14078" max="14078" width="18.09765625" style="11" hidden="1" customWidth="1"/>
    <col min="14079" max="14079" width="20.09765625" style="11" hidden="1" customWidth="1"/>
    <col min="14080" max="14080" width="12.09765625" style="11" hidden="1" customWidth="1"/>
    <col min="14081" max="14081" width="3.8984375" style="11" hidden="1" customWidth="1"/>
    <col min="14082" max="14082" width="4.09765625" style="11" hidden="1" customWidth="1"/>
    <col min="14083" max="14083" width="8.8984375" style="11" hidden="1" customWidth="1"/>
    <col min="14084" max="14084" width="6.09765625" style="11" hidden="1" customWidth="1"/>
    <col min="14085" max="14085" width="5.09765625" style="11" hidden="1" customWidth="1"/>
    <col min="14086" max="14086" width="8.09765625" style="11" hidden="1" customWidth="1"/>
    <col min="14087" max="14087" width="57.8984375" style="11" hidden="1" customWidth="1"/>
    <col min="14088" max="14088" width="2.3984375" style="11" hidden="1" customWidth="1"/>
    <col min="14089" max="14332" width="0" style="11" hidden="1"/>
    <col min="14333" max="14333" width="4.09765625" style="11" hidden="1" customWidth="1"/>
    <col min="14334" max="14334" width="18.09765625" style="11" hidden="1" customWidth="1"/>
    <col min="14335" max="14335" width="20.09765625" style="11" hidden="1" customWidth="1"/>
    <col min="14336" max="14336" width="12.09765625" style="11" hidden="1" customWidth="1"/>
    <col min="14337" max="14337" width="3.8984375" style="11" hidden="1" customWidth="1"/>
    <col min="14338" max="14338" width="4.09765625" style="11" hidden="1" customWidth="1"/>
    <col min="14339" max="14339" width="8.8984375" style="11" hidden="1" customWidth="1"/>
    <col min="14340" max="14340" width="6.09765625" style="11" hidden="1" customWidth="1"/>
    <col min="14341" max="14341" width="5.09765625" style="11" hidden="1" customWidth="1"/>
    <col min="14342" max="14342" width="8.09765625" style="11" hidden="1" customWidth="1"/>
    <col min="14343" max="14343" width="57.8984375" style="11" hidden="1" customWidth="1"/>
    <col min="14344" max="14344" width="2.3984375" style="11" hidden="1" customWidth="1"/>
    <col min="14345" max="14588" width="0" style="11" hidden="1"/>
    <col min="14589" max="14589" width="4.09765625" style="11" hidden="1" customWidth="1"/>
    <col min="14590" max="14590" width="18.09765625" style="11" hidden="1" customWidth="1"/>
    <col min="14591" max="14591" width="20.09765625" style="11" hidden="1" customWidth="1"/>
    <col min="14592" max="14592" width="12.09765625" style="11" hidden="1" customWidth="1"/>
    <col min="14593" max="14593" width="3.8984375" style="11" hidden="1" customWidth="1"/>
    <col min="14594" max="14594" width="4.09765625" style="11" hidden="1" customWidth="1"/>
    <col min="14595" max="14595" width="8.8984375" style="11" hidden="1" customWidth="1"/>
    <col min="14596" max="14596" width="6.09765625" style="11" hidden="1" customWidth="1"/>
    <col min="14597" max="14597" width="5.09765625" style="11" hidden="1" customWidth="1"/>
    <col min="14598" max="14598" width="8.09765625" style="11" hidden="1" customWidth="1"/>
    <col min="14599" max="14599" width="57.8984375" style="11" hidden="1" customWidth="1"/>
    <col min="14600" max="14600" width="2.3984375" style="11" hidden="1" customWidth="1"/>
    <col min="14601" max="14844" width="0" style="11" hidden="1"/>
    <col min="14845" max="14845" width="4.09765625" style="11" hidden="1" customWidth="1"/>
    <col min="14846" max="14846" width="18.09765625" style="11" hidden="1" customWidth="1"/>
    <col min="14847" max="14847" width="20.09765625" style="11" hidden="1" customWidth="1"/>
    <col min="14848" max="14848" width="12.09765625" style="11" hidden="1" customWidth="1"/>
    <col min="14849" max="14849" width="3.8984375" style="11" hidden="1" customWidth="1"/>
    <col min="14850" max="14850" width="4.09765625" style="11" hidden="1" customWidth="1"/>
    <col min="14851" max="14851" width="8.8984375" style="11" hidden="1" customWidth="1"/>
    <col min="14852" max="14852" width="6.09765625" style="11" hidden="1" customWidth="1"/>
    <col min="14853" max="14853" width="5.09765625" style="11" hidden="1" customWidth="1"/>
    <col min="14854" max="14854" width="8.09765625" style="11" hidden="1" customWidth="1"/>
    <col min="14855" max="14855" width="57.8984375" style="11" hidden="1" customWidth="1"/>
    <col min="14856" max="14856" width="2.3984375" style="11" hidden="1" customWidth="1"/>
    <col min="14857" max="15100" width="0" style="11" hidden="1"/>
    <col min="15101" max="15101" width="4.09765625" style="11" hidden="1" customWidth="1"/>
    <col min="15102" max="15102" width="18.09765625" style="11" hidden="1" customWidth="1"/>
    <col min="15103" max="15103" width="20.09765625" style="11" hidden="1" customWidth="1"/>
    <col min="15104" max="15104" width="12.09765625" style="11" hidden="1" customWidth="1"/>
    <col min="15105" max="15105" width="3.8984375" style="11" hidden="1" customWidth="1"/>
    <col min="15106" max="15106" width="4.09765625" style="11" hidden="1" customWidth="1"/>
    <col min="15107" max="15107" width="8.8984375" style="11" hidden="1" customWidth="1"/>
    <col min="15108" max="15108" width="6.09765625" style="11" hidden="1" customWidth="1"/>
    <col min="15109" max="15109" width="5.09765625" style="11" hidden="1" customWidth="1"/>
    <col min="15110" max="15110" width="8.09765625" style="11" hidden="1" customWidth="1"/>
    <col min="15111" max="15111" width="57.8984375" style="11" hidden="1" customWidth="1"/>
    <col min="15112" max="15112" width="2.3984375" style="11" hidden="1" customWidth="1"/>
    <col min="15113" max="15356" width="0" style="11" hidden="1"/>
    <col min="15357" max="15357" width="4.09765625" style="11" hidden="1" customWidth="1"/>
    <col min="15358" max="15358" width="18.09765625" style="11" hidden="1" customWidth="1"/>
    <col min="15359" max="15359" width="20.09765625" style="11" hidden="1" customWidth="1"/>
    <col min="15360" max="15360" width="12.09765625" style="11" hidden="1" customWidth="1"/>
    <col min="15361" max="15361" width="3.8984375" style="11" hidden="1" customWidth="1"/>
    <col min="15362" max="15362" width="4.09765625" style="11" hidden="1" customWidth="1"/>
    <col min="15363" max="15363" width="8.8984375" style="11" hidden="1" customWidth="1"/>
    <col min="15364" max="15364" width="6.09765625" style="11" hidden="1" customWidth="1"/>
    <col min="15365" max="15365" width="5.09765625" style="11" hidden="1" customWidth="1"/>
    <col min="15366" max="15366" width="8.09765625" style="11" hidden="1" customWidth="1"/>
    <col min="15367" max="15367" width="57.8984375" style="11" hidden="1" customWidth="1"/>
    <col min="15368" max="15368" width="2.3984375" style="11" hidden="1" customWidth="1"/>
    <col min="15369" max="15612" width="0" style="11" hidden="1"/>
    <col min="15613" max="15613" width="4.09765625" style="11" hidden="1" customWidth="1"/>
    <col min="15614" max="15614" width="18.09765625" style="11" hidden="1" customWidth="1"/>
    <col min="15615" max="15615" width="20.09765625" style="11" hidden="1" customWidth="1"/>
    <col min="15616" max="15616" width="12.09765625" style="11" hidden="1" customWidth="1"/>
    <col min="15617" max="15617" width="3.8984375" style="11" hidden="1" customWidth="1"/>
    <col min="15618" max="15618" width="4.09765625" style="11" hidden="1" customWidth="1"/>
    <col min="15619" max="15619" width="8.8984375" style="11" hidden="1" customWidth="1"/>
    <col min="15620" max="15620" width="6.09765625" style="11" hidden="1" customWidth="1"/>
    <col min="15621" max="15621" width="5.09765625" style="11" hidden="1" customWidth="1"/>
    <col min="15622" max="15622" width="8.09765625" style="11" hidden="1" customWidth="1"/>
    <col min="15623" max="15623" width="57.8984375" style="11" hidden="1" customWidth="1"/>
    <col min="15624" max="15624" width="2.3984375" style="11" hidden="1" customWidth="1"/>
    <col min="15625" max="15868" width="0" style="11" hidden="1"/>
    <col min="15869" max="15869" width="4.09765625" style="11" hidden="1" customWidth="1"/>
    <col min="15870" max="15870" width="18.09765625" style="11" hidden="1" customWidth="1"/>
    <col min="15871" max="15871" width="20.09765625" style="11" hidden="1" customWidth="1"/>
    <col min="15872" max="15872" width="12.09765625" style="11" hidden="1" customWidth="1"/>
    <col min="15873" max="15873" width="3.8984375" style="11" hidden="1" customWidth="1"/>
    <col min="15874" max="15874" width="4.09765625" style="11" hidden="1" customWidth="1"/>
    <col min="15875" max="15875" width="8.8984375" style="11" hidden="1" customWidth="1"/>
    <col min="15876" max="15876" width="6.09765625" style="11" hidden="1" customWidth="1"/>
    <col min="15877" max="15877" width="5.09765625" style="11" hidden="1" customWidth="1"/>
    <col min="15878" max="15878" width="8.09765625" style="11" hidden="1" customWidth="1"/>
    <col min="15879" max="15879" width="57.8984375" style="11" hidden="1" customWidth="1"/>
    <col min="15880" max="15880" width="2.3984375" style="11" hidden="1" customWidth="1"/>
    <col min="15881" max="16124" width="0" style="11" hidden="1"/>
    <col min="16125" max="16125" width="4.09765625" style="11" hidden="1" customWidth="1"/>
    <col min="16126" max="16126" width="18.09765625" style="11" hidden="1" customWidth="1"/>
    <col min="16127" max="16127" width="20.09765625" style="11" hidden="1" customWidth="1"/>
    <col min="16128" max="16128" width="12.09765625" style="11" hidden="1" customWidth="1"/>
    <col min="16129" max="16129" width="3.8984375" style="11" hidden="1" customWidth="1"/>
    <col min="16130" max="16130" width="4.09765625" style="11" hidden="1" customWidth="1"/>
    <col min="16131" max="16131" width="8.8984375" style="11" hidden="1" customWidth="1"/>
    <col min="16132" max="16132" width="6.09765625" style="11" hidden="1" customWidth="1"/>
    <col min="16133" max="16133" width="5.09765625" style="11" hidden="1" customWidth="1"/>
    <col min="16134" max="16134" width="8.09765625" style="11" hidden="1" customWidth="1"/>
    <col min="16135" max="16135" width="57.8984375" style="11" hidden="1" customWidth="1"/>
    <col min="16136" max="16136" width="2.3984375" style="11" hidden="1" customWidth="1"/>
    <col min="16137" max="16137" width="5.09765625" style="11" hidden="1"/>
    <col min="16138" max="16138" width="8.09765625" style="11" hidden="1"/>
    <col min="16139" max="16139" width="57.8984375" style="11" hidden="1"/>
    <col min="16140" max="16140" width="2.3984375" style="11" hidden="1"/>
    <col min="16141" max="16384" width="0" style="11" hidden="1"/>
  </cols>
  <sheetData>
    <row r="1" spans="1:8" s="93" customFormat="1" ht="30.05" customHeight="1" x14ac:dyDescent="0.3">
      <c r="A1" s="131" t="s">
        <v>140</v>
      </c>
      <c r="B1" s="132"/>
      <c r="C1" s="132"/>
      <c r="D1" s="132"/>
      <c r="E1" s="132"/>
      <c r="F1" s="132"/>
      <c r="G1" s="132"/>
    </row>
    <row r="2" spans="1:8" ht="14.95" thickBot="1" x14ac:dyDescent="0.35">
      <c r="A2" s="60" t="s">
        <v>141</v>
      </c>
      <c r="B2" s="133">
        <f>+'Data - Section 1'!B9</f>
        <v>0</v>
      </c>
      <c r="C2" s="133"/>
      <c r="D2" s="133"/>
      <c r="E2" s="133"/>
      <c r="F2" s="133"/>
      <c r="G2" s="133"/>
    </row>
    <row r="3" spans="1:8" ht="14.4" x14ac:dyDescent="0.3">
      <c r="A3" s="61"/>
      <c r="B3" s="62" t="s">
        <v>142</v>
      </c>
      <c r="C3" s="58"/>
      <c r="D3" s="58"/>
      <c r="E3" s="58"/>
      <c r="F3" s="58"/>
      <c r="G3" s="58"/>
    </row>
    <row r="4" spans="1:8" ht="13.85" x14ac:dyDescent="0.25">
      <c r="A4" s="61"/>
      <c r="B4" s="58"/>
      <c r="C4" s="59"/>
      <c r="D4" s="58"/>
      <c r="E4" s="58"/>
      <c r="F4" s="58"/>
      <c r="G4" s="58"/>
    </row>
    <row r="5" spans="1:8" ht="14.95" thickBot="1" x14ac:dyDescent="0.35">
      <c r="A5" s="60" t="s">
        <v>143</v>
      </c>
      <c r="B5" s="133" t="str">
        <f>+'Data - Section 1'!A1</f>
        <v>MLR Report for Coverage Period SFY1900 , finalized 01/00/1900</v>
      </c>
      <c r="C5" s="133"/>
      <c r="D5" s="133"/>
      <c r="E5" s="133"/>
      <c r="F5" s="133"/>
      <c r="G5" s="133"/>
    </row>
    <row r="6" spans="1:8" ht="14.4" x14ac:dyDescent="0.3">
      <c r="A6" s="61"/>
      <c r="B6" s="62" t="s">
        <v>144</v>
      </c>
      <c r="C6" s="58"/>
      <c r="D6" s="58"/>
      <c r="E6" s="58"/>
      <c r="F6" s="58"/>
      <c r="G6" s="58"/>
    </row>
    <row r="7" spans="1:8" ht="6.8" customHeight="1" x14ac:dyDescent="0.3">
      <c r="A7" s="61"/>
      <c r="B7" s="62"/>
      <c r="C7" s="58"/>
      <c r="D7" s="58"/>
      <c r="E7" s="58"/>
      <c r="F7" s="58"/>
      <c r="G7" s="58"/>
    </row>
    <row r="8" spans="1:8" ht="14.95" thickBot="1" x14ac:dyDescent="0.35">
      <c r="A8" s="60" t="s">
        <v>145</v>
      </c>
      <c r="B8" s="63" t="s">
        <v>146</v>
      </c>
      <c r="C8" s="64">
        <f>+'Data - Section 1'!B6</f>
        <v>0</v>
      </c>
      <c r="D8" s="65" t="s">
        <v>147</v>
      </c>
      <c r="E8" s="66" t="s">
        <v>148</v>
      </c>
      <c r="F8" s="99">
        <f>+'Data - Section 1'!B8</f>
        <v>0</v>
      </c>
    </row>
    <row r="9" spans="1:8" ht="19.55" customHeight="1" thickBot="1" x14ac:dyDescent="0.35">
      <c r="A9" s="60" t="s">
        <v>149</v>
      </c>
      <c r="B9" s="66" t="s">
        <v>150</v>
      </c>
      <c r="C9" s="67">
        <f>+'Data - Section 1'!B13</f>
        <v>0</v>
      </c>
      <c r="D9" s="65" t="s">
        <v>151</v>
      </c>
      <c r="E9" s="66" t="s">
        <v>152</v>
      </c>
      <c r="F9" s="81" t="str">
        <f>TEXT('Data - Section 1'!B6,"yyy")</f>
        <v>1900</v>
      </c>
    </row>
    <row r="10" spans="1:8" ht="19.55" customHeight="1" thickBot="1" x14ac:dyDescent="0.35">
      <c r="A10" s="60" t="s">
        <v>153</v>
      </c>
      <c r="B10" s="66" t="s">
        <v>154</v>
      </c>
      <c r="C10" s="79">
        <f>+'Data - Section 1'!B12</f>
        <v>0</v>
      </c>
      <c r="D10" s="58"/>
      <c r="E10" s="58"/>
      <c r="F10" s="58"/>
      <c r="G10" s="58"/>
    </row>
    <row r="11" spans="1:8" ht="14.95" customHeight="1" x14ac:dyDescent="0.3">
      <c r="A11" s="60"/>
      <c r="B11" s="66"/>
      <c r="C11" s="68"/>
      <c r="D11" s="58"/>
      <c r="E11" s="58"/>
      <c r="F11" s="58"/>
      <c r="G11" s="58"/>
    </row>
    <row r="12" spans="1:8" ht="46.55" customHeight="1" x14ac:dyDescent="0.3">
      <c r="A12" s="69"/>
      <c r="B12" s="134" t="s">
        <v>155</v>
      </c>
      <c r="C12" s="135"/>
      <c r="D12" s="135"/>
      <c r="E12" s="136"/>
      <c r="F12" s="136"/>
      <c r="G12" s="136"/>
      <c r="H12" s="70"/>
    </row>
    <row r="13" spans="1:8" ht="119.25" customHeight="1" x14ac:dyDescent="0.25">
      <c r="A13" s="57"/>
      <c r="B13" s="137" t="s">
        <v>156</v>
      </c>
      <c r="C13" s="137"/>
      <c r="D13" s="137"/>
      <c r="E13" s="137"/>
      <c r="F13" s="137"/>
      <c r="G13" s="137"/>
    </row>
    <row r="14" spans="1:8" ht="14.4" thickBot="1" x14ac:dyDescent="0.3">
      <c r="A14" s="60" t="s">
        <v>157</v>
      </c>
      <c r="B14" s="138"/>
      <c r="C14" s="138"/>
      <c r="D14" s="138"/>
      <c r="E14" s="138"/>
      <c r="F14" s="138"/>
      <c r="G14" s="138"/>
    </row>
    <row r="15" spans="1:8" s="93" customFormat="1" ht="30.75" customHeight="1" x14ac:dyDescent="0.3">
      <c r="A15" s="94"/>
      <c r="B15" s="95" t="s">
        <v>158</v>
      </c>
      <c r="C15" s="96"/>
      <c r="D15" s="97"/>
      <c r="E15" s="97"/>
      <c r="F15" s="97"/>
      <c r="G15" s="97"/>
    </row>
    <row r="16" spans="1:8" ht="14.4" thickBot="1" x14ac:dyDescent="0.3">
      <c r="A16" s="60" t="s">
        <v>159</v>
      </c>
      <c r="B16" s="73">
        <f>+B2</f>
        <v>0</v>
      </c>
      <c r="C16" s="73"/>
      <c r="D16" s="73"/>
      <c r="E16" s="73"/>
      <c r="F16" s="73"/>
      <c r="G16" s="73"/>
    </row>
    <row r="17" spans="1:7" s="93" customFormat="1" ht="27.7" customHeight="1" x14ac:dyDescent="0.3">
      <c r="A17" s="94"/>
      <c r="B17" s="98" t="s">
        <v>160</v>
      </c>
      <c r="C17" s="96"/>
      <c r="D17" s="97"/>
      <c r="E17" s="97"/>
      <c r="F17" s="97"/>
      <c r="G17" s="97"/>
    </row>
    <row r="18" spans="1:7" ht="13.85" x14ac:dyDescent="0.25">
      <c r="A18" s="61"/>
      <c r="B18" s="71"/>
      <c r="C18" s="72"/>
      <c r="D18" s="71"/>
      <c r="E18" s="71"/>
      <c r="F18" s="71"/>
      <c r="G18" s="71"/>
    </row>
    <row r="19" spans="1:7" ht="14.4" thickBot="1" x14ac:dyDescent="0.3">
      <c r="A19" s="60" t="s">
        <v>161</v>
      </c>
      <c r="B19" s="130"/>
      <c r="C19" s="130"/>
      <c r="D19" s="130"/>
      <c r="E19" s="130"/>
      <c r="F19" s="130"/>
      <c r="G19" s="130"/>
    </row>
    <row r="20" spans="1:7" ht="14.4" x14ac:dyDescent="0.3">
      <c r="A20" s="74"/>
      <c r="B20" s="75" t="s">
        <v>162</v>
      </c>
      <c r="C20" s="76"/>
      <c r="D20" s="77"/>
      <c r="E20" s="77"/>
      <c r="F20" s="77"/>
      <c r="G20" s="77"/>
    </row>
    <row r="21" spans="1:7" ht="13.85" x14ac:dyDescent="0.25">
      <c r="A21" s="11" t="s">
        <v>163</v>
      </c>
    </row>
    <row r="22" spans="1:7" ht="13.85" hidden="1" x14ac:dyDescent="0.25"/>
    <row r="23" spans="1:7" ht="13.85" hidden="1" x14ac:dyDescent="0.25"/>
    <row r="24" spans="1:7" ht="13.85" hidden="1" x14ac:dyDescent="0.25"/>
    <row r="25" spans="1:7" ht="13.85" hidden="1" x14ac:dyDescent="0.25"/>
    <row r="26" spans="1:7" ht="13.85" hidden="1" x14ac:dyDescent="0.25"/>
    <row r="27" spans="1:7" ht="13.85" hidden="1" x14ac:dyDescent="0.25"/>
    <row r="28" spans="1:7" ht="13.85" hidden="1" x14ac:dyDescent="0.25"/>
    <row r="29" spans="1:7" ht="13.85" hidden="1" x14ac:dyDescent="0.25"/>
    <row r="30" spans="1:7" ht="13.85" hidden="1" x14ac:dyDescent="0.25"/>
    <row r="31" spans="1:7" ht="14.15" hidden="1" customHeight="1" x14ac:dyDescent="0.25"/>
    <row r="32" spans="1:7" ht="14.15" hidden="1" customHeight="1" x14ac:dyDescent="0.25"/>
    <row r="33" ht="14.15" hidden="1" customHeight="1" x14ac:dyDescent="0.25"/>
    <row r="34" ht="14.15" hidden="1" customHeight="1" x14ac:dyDescent="0.25"/>
    <row r="35" ht="14.15" hidden="1" customHeight="1" x14ac:dyDescent="0.25"/>
  </sheetData>
  <sheetProtection formatColumns="0" formatRows="0" insertColumns="0" insertRows="0"/>
  <mergeCells count="7">
    <mergeCell ref="B19:G19"/>
    <mergeCell ref="A1:G1"/>
    <mergeCell ref="B2:G2"/>
    <mergeCell ref="B5:G5"/>
    <mergeCell ref="B12:G12"/>
    <mergeCell ref="B13:G13"/>
    <mergeCell ref="B14:G14"/>
  </mergeCells>
  <pageMargins left="0.7" right="0.7" top="0.75" bottom="0.75" header="0.3" footer="0.3"/>
  <pageSetup scale="6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
    <External_x0020_Use xmlns="6766f21b-4433-4df8-8935-89d55088d9f8">false</External_x0020_Use>
    <Date xmlns="6766f21b-4433-4df8-8935-89d55088d9f8">2022-07-28T19:02:54+00:00</Date>
    <URL xmlns="6766f21b-4433-4df8-8935-89d55088d9f8">
      <Url xsi:nil="true"/>
      <Description xsi:nil="true"/>
    </URL>
    <Archive xmlns="6766f21b-4433-4df8-8935-89d55088d9f8">false</Archive>
    <_dlc_DocId xmlns="ea37a463-b99d-470c-8a85-4153a11441a9">Y2PHC7Y2YW5Y-530115828-1388</_dlc_DocId>
    <_dlc_DocIdUrl xmlns="ea37a463-b99d-470c-8a85-4153a11441a9">
      <Url>https://txhhs.sharepoint.com/sites/hhsc/hsosm/mcd/mcdcm/_layouts/15/DocIdRedir.aspx?ID=Y2PHC7Y2YW5Y-530115828-1388</Url>
      <Description>Y2PHC7Y2YW5Y-530115828-1388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1036" ma:contentTypeDescription="Create a new document." ma:contentTypeScope="" ma:versionID="6ad0c14c33b7834c11a9789a202de503">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3cad5a7e4a363619beaca25f82bd7fe9"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ma:displayName="Contracts &amp; UMCM" ma:format="Dropdown" ma:internalName="Folder">
      <xsd:simpleType>
        <xsd:restriction base="dms:Choice">
          <xsd:enumeration value="09/01/2021 Amendment"/>
          <xsd:enumeration value="06/01/2021 NEMT Carve-In"/>
          <xsd:enumeration value="UMCM CY2020"/>
          <xsd:enumeration value="UMCM CY2021"/>
          <xsd:enumeration value="UMCC 09/01/18"/>
          <xsd:enumeration value="ACTIVE"/>
          <xsd:enumeration value="03/01/2022 Amendment"/>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dexed="true"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C8D0FD-286E-4E1A-9AEF-CAE8593DBFAE}">
  <ds:schemaRefs>
    <ds:schemaRef ds:uri="http://schemas.microsoft.com/sharepoint/v3/contenttype/forms"/>
  </ds:schemaRefs>
</ds:datastoreItem>
</file>

<file path=customXml/itemProps2.xml><?xml version="1.0" encoding="utf-8"?>
<ds:datastoreItem xmlns:ds="http://schemas.openxmlformats.org/officeDocument/2006/customXml" ds:itemID="{77B0BA21-C9C8-45B9-B18E-2BDF181AE4CA}">
  <ds:schemaRefs>
    <ds:schemaRef ds:uri="http://schemas.microsoft.com/office/2006/metadata/properties"/>
    <ds:schemaRef ds:uri="http://schemas.microsoft.com/office/infopath/2007/PartnerControls"/>
    <ds:schemaRef ds:uri="http://schemas.microsoft.com/sharepoint/v3"/>
    <ds:schemaRef ds:uri="6766f21b-4433-4df8-8935-89d55088d9f8"/>
    <ds:schemaRef ds:uri="ea37a463-b99d-470c-8a85-4153a11441a9"/>
  </ds:schemaRefs>
</ds:datastoreItem>
</file>

<file path=customXml/itemProps3.xml><?xml version="1.0" encoding="utf-8"?>
<ds:datastoreItem xmlns:ds="http://schemas.openxmlformats.org/officeDocument/2006/customXml" ds:itemID="{71003920-A334-4AB2-8D4C-EC46EF47751F}">
  <ds:schemaRefs>
    <ds:schemaRef ds:uri="http://schemas.microsoft.com/sharepoint/events"/>
  </ds:schemaRefs>
</ds:datastoreItem>
</file>

<file path=customXml/itemProps4.xml><?xml version="1.0" encoding="utf-8"?>
<ds:datastoreItem xmlns:ds="http://schemas.openxmlformats.org/officeDocument/2006/customXml" ds:itemID="{7AD01A5E-9C2F-4440-8572-EC2D2E0C3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Document History Log</vt:lpstr>
      <vt:lpstr>Data - Section 1</vt:lpstr>
      <vt:lpstr>Data - Section 2</vt:lpstr>
      <vt:lpstr>MLR Calculations - Section 1</vt:lpstr>
      <vt:lpstr>MLR Calculations - Section 2</vt:lpstr>
      <vt:lpstr>Credibility Lookup</vt:lpstr>
      <vt:lpstr>Expense Methodology</vt:lpstr>
      <vt:lpstr>Attestation</vt:lpstr>
      <vt:lpstr>'Data - Section 1'!Print_Area</vt:lpstr>
      <vt:lpstr>'Data - Section 2'!Print_Area</vt:lpstr>
      <vt:lpstr>'Expense Methodology'!Print_Area</vt:lpstr>
      <vt:lpstr>'MLR Calculations - Section 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MMP MLR Reporting Tool</dc:title>
  <dc:subject>MLR reporting tool for FAI demonstration MMPs</dc:subject>
  <dc:creator>TBD</dc:creator>
  <cp:keywords>FAI MLR</cp:keywords>
  <dc:description/>
  <cp:lastModifiedBy>Dennis,Julie (HHSC)</cp:lastModifiedBy>
  <cp:revision/>
  <dcterms:created xsi:type="dcterms:W3CDTF">2016-11-08T19:49:26Z</dcterms:created>
  <dcterms:modified xsi:type="dcterms:W3CDTF">2022-09-29T18:56:00Z</dcterms:modified>
  <cp:category>FAI MLR</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0x0101004940BAB81D8A7B449C35DECD284DFCCA</vt:lpwstr>
  </property>
  <property fmtid="{D5CDD505-2E9C-101B-9397-08002B2CF9AE}" pid="4" name="_dlc_DocIdItemGuid">
    <vt:lpwstr>475e330d-77d9-4843-bfa3-ea6147f1701a</vt:lpwstr>
  </property>
</Properties>
</file>