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ality of Care Data\PPR PPC FY16\statewide data files\"/>
    </mc:Choice>
  </mc:AlternateContent>
  <bookViews>
    <workbookView xWindow="0" yWindow="0" windowWidth="28800" windowHeight="12435"/>
  </bookViews>
  <sheets>
    <sheet name="Data_Loss_Due_to_POA_Quality" sheetId="3" r:id="rId1"/>
    <sheet name="Summary_of_At_Risk_Admissions" sheetId="4" r:id="rId2"/>
    <sheet name="PPC_Rates_by_Program" sheetId="5" r:id="rId3"/>
    <sheet name="PPC_by_Demographic_Groups" sheetId="6" r:id="rId4"/>
    <sheet name="PPC_by_Medicaid_Care_Category" sheetId="12" r:id="rId5"/>
    <sheet name="PPC_Summary_by_Groups" sheetId="7" r:id="rId6"/>
    <sheet name="Top_25_PPC_by_Counts" sheetId="8" r:id="rId7"/>
    <sheet name="Top_25_PPC_by_Weights" sheetId="9" r:id="rId8"/>
    <sheet name="Top_25_DRG_by_PPC_Counts" sheetId="10" r:id="rId9"/>
    <sheet name="Top_25_DRG_by_PPC_Weights" sheetId="11" r:id="rId10"/>
  </sheets>
  <definedNames>
    <definedName name="All_Admissions">#REF!</definedName>
    <definedName name="Data_Loss_Due_to_POA_Quality">Data_Loss_Due_to_POA_Quality!$A$3:$G$9</definedName>
    <definedName name="Data_Loss_Summary">#REF!</definedName>
    <definedName name="PPC_by_Demographic_Groups">PPC_by_Demographic_Groups!$A$3:$L$18</definedName>
    <definedName name="PPC_Rates_by_Program">PPC_Rates_by_Program!$A$3:$K$9</definedName>
    <definedName name="PPC_Summary_by_Groups">PPC_Summary_by_Groups!$A$3:$G$12</definedName>
    <definedName name="Summary_of_At_Risk_Admissions">Summary_of_At_Risk_Admissions!$A$3:$I$31</definedName>
    <definedName name="Top_25_DRG_by_PPC_Counts">Top_25_DRG_by_PPC_Counts!$A$3:$F$28</definedName>
    <definedName name="Top_25_DRG_by_PPC_Weights">Top_25_DRG_by_PPC_Weights!$A$3:$F$28</definedName>
    <definedName name="Top_25_PPC_by_Counts">Top_25_PPC_by_Counts!$A$3:$G$28</definedName>
    <definedName name="Top_25_PPC_by_Weights">Top_25_PPC_by_Weights!$A$3:$G$28</definedName>
  </definedNames>
  <calcPr calcId="152511"/>
</workbook>
</file>

<file path=xl/calcChain.xml><?xml version="1.0" encoding="utf-8"?>
<calcChain xmlns="http://schemas.openxmlformats.org/spreadsheetml/2006/main">
  <c r="J10" i="5" l="1"/>
  <c r="K10" i="5"/>
  <c r="C10" i="5"/>
  <c r="D10" i="5"/>
  <c r="E10" i="5"/>
  <c r="F10" i="5"/>
  <c r="I10" i="5" s="1"/>
  <c r="G10" i="5"/>
  <c r="B10" i="5"/>
  <c r="H10" i="5" l="1"/>
  <c r="J4" i="4"/>
  <c r="J5" i="4"/>
  <c r="J6" i="4"/>
  <c r="J7" i="4"/>
  <c r="J9" i="4"/>
  <c r="J10" i="4"/>
  <c r="J11" i="4"/>
  <c r="J12" i="4"/>
  <c r="J14" i="4"/>
  <c r="J15" i="4"/>
  <c r="D27" i="4" l="1"/>
  <c r="D22" i="4"/>
  <c r="D13" i="4"/>
  <c r="I8" i="4"/>
  <c r="D8" i="4"/>
  <c r="D31" i="4" l="1"/>
  <c r="D17" i="4"/>
  <c r="J18" i="4"/>
  <c r="J19" i="4"/>
  <c r="J20" i="4"/>
  <c r="J21" i="4"/>
  <c r="J23" i="4"/>
  <c r="J24" i="4"/>
  <c r="J25" i="4"/>
  <c r="J26" i="4"/>
  <c r="J28" i="4"/>
  <c r="J29" i="4"/>
  <c r="E27" i="4"/>
  <c r="F27" i="4"/>
  <c r="H27" i="4"/>
  <c r="G27" i="4"/>
  <c r="I27" i="4"/>
  <c r="E22" i="4"/>
  <c r="F22" i="4"/>
  <c r="H22" i="4"/>
  <c r="G22" i="4"/>
  <c r="I22" i="4"/>
  <c r="E13" i="4"/>
  <c r="F13" i="4"/>
  <c r="H13" i="4"/>
  <c r="G13" i="4"/>
  <c r="I13" i="4"/>
  <c r="I17" i="4" s="1"/>
  <c r="E8" i="4"/>
  <c r="F8" i="4"/>
  <c r="H8" i="4"/>
  <c r="G8" i="4"/>
  <c r="I31" i="4" l="1"/>
  <c r="G31" i="4"/>
  <c r="H31" i="4"/>
  <c r="H17" i="4"/>
  <c r="F17" i="4"/>
  <c r="E17" i="4"/>
  <c r="F31" i="4"/>
  <c r="J27" i="4"/>
  <c r="E31" i="4"/>
  <c r="G17" i="4"/>
  <c r="J22" i="4"/>
  <c r="J8" i="4"/>
  <c r="J13" i="4"/>
  <c r="J31" i="4" l="1"/>
  <c r="J17" i="4"/>
</calcChain>
</file>

<file path=xl/sharedStrings.xml><?xml version="1.0" encoding="utf-8"?>
<sst xmlns="http://schemas.openxmlformats.org/spreadsheetml/2006/main" count="300" uniqueCount="172">
  <si>
    <t>CHIP</t>
  </si>
  <si>
    <t>FFS</t>
  </si>
  <si>
    <t>STAR</t>
  </si>
  <si>
    <t>Adult</t>
  </si>
  <si>
    <t>Pediatric</t>
  </si>
  <si>
    <t>Total</t>
  </si>
  <si>
    <t>program</t>
  </si>
  <si>
    <t>STAR Health</t>
  </si>
  <si>
    <t>STAR+PLUS</t>
  </si>
  <si>
    <t>Admissions with One or More PPCs</t>
  </si>
  <si>
    <t>Total Actual PPC Counts</t>
  </si>
  <si>
    <t>Expected PPC Counts</t>
  </si>
  <si>
    <t>Members with One or More PPCs</t>
  </si>
  <si>
    <t>Total PPC Expenditures</t>
  </si>
  <si>
    <t>Medicaid+CHIP</t>
  </si>
  <si>
    <t>ByField</t>
  </si>
  <si>
    <t>Value</t>
  </si>
  <si>
    <t>Male</t>
  </si>
  <si>
    <t>Female</t>
  </si>
  <si>
    <t>Unknown</t>
  </si>
  <si>
    <t>Race</t>
  </si>
  <si>
    <t>White NH</t>
  </si>
  <si>
    <t>Black NH</t>
  </si>
  <si>
    <t>Hispanic</t>
  </si>
  <si>
    <t>American Indian</t>
  </si>
  <si>
    <t>Asian</t>
  </si>
  <si>
    <t>Other</t>
  </si>
  <si>
    <t>0-17 years</t>
  </si>
  <si>
    <t>18-24 years</t>
  </si>
  <si>
    <t>25-44 years</t>
  </si>
  <si>
    <t>45-54 years</t>
  </si>
  <si>
    <t>55-64 years</t>
  </si>
  <si>
    <t>65+ years</t>
  </si>
  <si>
    <t>1 Extreme Complications</t>
  </si>
  <si>
    <t>2 Cardiovascular-Respiratory Complications</t>
  </si>
  <si>
    <t>3 Gastrointestinal Complications</t>
  </si>
  <si>
    <t>4 Perioperative Complications</t>
  </si>
  <si>
    <t>5 Infectious Complications</t>
  </si>
  <si>
    <t>6 Malfunctions, Reactions, etc.</t>
  </si>
  <si>
    <t>7 Obstetrical Complications</t>
  </si>
  <si>
    <t>8 Other Medical and Surgical Complications</t>
  </si>
  <si>
    <t>Base Admission APR DRG</t>
  </si>
  <si>
    <t>Total PPC Counts</t>
  </si>
  <si>
    <t>Number of Admissions</t>
  </si>
  <si>
    <t>Expenditure in Millions</t>
  </si>
  <si>
    <t>Total Data Loss Due to Failing POA Quality Checks</t>
  </si>
  <si>
    <t>Data Loss Due to Failing POA Quality Check #4</t>
  </si>
  <si>
    <t>Data Loss Due to Failing POA Quality Check #6</t>
  </si>
  <si>
    <t>Data Loss Due to Failing POA Quality Check #7</t>
  </si>
  <si>
    <t>Data Loss Due to Failing POA Quality Check #8</t>
  </si>
  <si>
    <t>Data Loss Due to Failing at Least 2 Grey Zones</t>
  </si>
  <si>
    <t>The current PPC protocol implements the following 5 POA quality check points . Hospitals failing any one of the following are considered hospitals with poor data quality.</t>
  </si>
  <si>
    <t>POA Qualty Check #4</t>
  </si>
  <si>
    <r>
      <rPr>
        <u/>
        <sz val="12"/>
        <color theme="1"/>
        <rFont val="Times New Roman"/>
        <family val="1"/>
      </rPr>
      <t>% Not POA for secondary diagnosis on the Pre-Existing List</t>
    </r>
    <r>
      <rPr>
        <sz val="12"/>
        <color theme="1"/>
        <rFont val="Times New Roman"/>
        <family val="1"/>
      </rPr>
      <t xml:space="preserve"> – This criterion identifies hospitals with a high not POA rate for pre-existing secondary diagnosis codes.</t>
    </r>
  </si>
  <si>
    <t>Red Zone: % Not POA on Pre-Exist ≥ 7.5%</t>
  </si>
  <si>
    <t>Grey Zone: 5% ≤ % Not POA on Pre-Exist &lt; 7.5%</t>
  </si>
  <si>
    <t>POA Qualty Check #6</t>
  </si>
  <si>
    <r>
      <rPr>
        <u/>
        <sz val="12"/>
        <color theme="1"/>
        <rFont val="Times New Roman"/>
        <family val="1"/>
      </rPr>
      <t>High % POA</t>
    </r>
    <r>
      <rPr>
        <sz val="12"/>
        <color theme="1"/>
        <rFont val="Times New Roman"/>
        <family val="1"/>
      </rPr>
      <t xml:space="preserve"> – This criterion identifies hospitals with an extremely high percent present on admission rate for secondary diagnosis codes (excluding exempt, pre-existing, and OB 7600x-7799x codes).</t>
    </r>
  </si>
  <si>
    <t>Red Zone: % POA ≥ 96%</t>
  </si>
  <si>
    <t>Grey Zone: 93% ≤ % POA &lt; 96%</t>
  </si>
  <si>
    <t>POA Qualty Check #7</t>
  </si>
  <si>
    <r>
      <rPr>
        <u/>
        <sz val="12"/>
        <color theme="1"/>
        <rFont val="Times New Roman"/>
        <family val="1"/>
      </rPr>
      <t>Low % POA</t>
    </r>
    <r>
      <rPr>
        <sz val="12"/>
        <color theme="1"/>
        <rFont val="Times New Roman"/>
        <family val="1"/>
      </rPr>
      <t xml:space="preserve"> – This criterion identifies hospitals with a low percent present on admission rate for secondary diagnosis codes (excluding exempt, pre-existing, and OB 7600x-7799x codes).</t>
    </r>
  </si>
  <si>
    <t>Red Zone: % POA ≤ 70%</t>
  </si>
  <si>
    <t>Grey Zone: 70% &lt; % POA ≤ 77%</t>
  </si>
  <si>
    <t>POA Qualty Check #8</t>
  </si>
  <si>
    <r>
      <rPr>
        <sz val="7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% POA for secondary diagnosis on the List 1 for elective surgical cases</t>
    </r>
    <r>
      <rPr>
        <sz val="12"/>
        <color theme="1"/>
        <rFont val="Times New Roman"/>
        <family val="1"/>
      </rPr>
      <t xml:space="preserve"> – This criterion identifies hospitals with a high present on admission percentage rate for these secondary diagnosis codes on elective surgical DRG cases.</t>
    </r>
  </si>
  <si>
    <t>Red Zone: % POA ≥ 40%</t>
  </si>
  <si>
    <t>Grey Zone: 30% ≤ % POA &lt; 40%</t>
  </si>
  <si>
    <t>Additional Check:</t>
  </si>
  <si>
    <t>Hospitals did not pass two or more "grey zones" above are also considered hospitals with poor POA data quality.</t>
  </si>
  <si>
    <t>Sex</t>
  </si>
  <si>
    <t>Age</t>
  </si>
  <si>
    <t>PPC Groups</t>
  </si>
  <si>
    <t>PPC Counts</t>
  </si>
  <si>
    <t>% Total Counts</t>
  </si>
  <si>
    <t>PPC Weights</t>
  </si>
  <si>
    <t>% PPC Weights</t>
  </si>
  <si>
    <t>Obstetric</t>
  </si>
  <si>
    <t>Newborn</t>
  </si>
  <si>
    <t>Pediatric-Respiratory</t>
  </si>
  <si>
    <t>Pediatric-Other Medical</t>
  </si>
  <si>
    <t>Pediatric-Other Surgical</t>
  </si>
  <si>
    <t>Pediatric-MH/SA</t>
  </si>
  <si>
    <t>Adult-Circulatory</t>
  </si>
  <si>
    <t>Adult-Other Medical</t>
  </si>
  <si>
    <t>Adult-Other Surgical</t>
  </si>
  <si>
    <t>Adult-MH/SA</t>
  </si>
  <si>
    <t>Subtotal</t>
  </si>
  <si>
    <t>Ungroupable</t>
  </si>
  <si>
    <t>Obstetrics</t>
  </si>
  <si>
    <t>Medicaid</t>
  </si>
  <si>
    <t>Table.  Summary of Medicaid and CHIP Admissions at Risk of PPCs</t>
  </si>
  <si>
    <t>Table.  Data Loss Due to Hospitals Failing POA Quality Checks</t>
  </si>
  <si>
    <t>Table.  PPC by Programs</t>
  </si>
  <si>
    <t>Table.  PPC by Demographic Groups</t>
  </si>
  <si>
    <t>Table.  PPC by Medicaid Care Category</t>
  </si>
  <si>
    <t>Table.  PPC Summary by PPC Groups</t>
  </si>
  <si>
    <t>Table.  Top 25 PPCs (Declining Order by PPC Counts)</t>
  </si>
  <si>
    <t>Table.  Top 25 PPCs (Declining Order by PPC Weights)</t>
  </si>
  <si>
    <t>Table.  Top 25 APR DRGs Associated with PPCs (Declining Order by PPC Counts)</t>
  </si>
  <si>
    <t>Table.  Top 25 APR DRGs Associated with PPCs (Declining Order by PPC Weights)</t>
  </si>
  <si>
    <t>Total Admissions at Risk for Any PPC</t>
  </si>
  <si>
    <t>Actual PPC Weights</t>
  </si>
  <si>
    <t>Expected PPC Weights</t>
  </si>
  <si>
    <t>Actual to Expected Ratio for PPC Weights</t>
  </si>
  <si>
    <t>Actual PPC Weights per Admission</t>
  </si>
  <si>
    <t>PPC Expenditures</t>
  </si>
  <si>
    <t>% PPC Expenditures</t>
  </si>
  <si>
    <t>Total PPC Weights</t>
  </si>
  <si>
    <t>PPC Counts per Admission</t>
  </si>
  <si>
    <t>PPC Category</t>
  </si>
  <si>
    <t xml:space="preserve">55 Obstetrical Hemorrhage without Transfusion                                                                           </t>
  </si>
  <si>
    <t xml:space="preserve">57 Obstetric Lacerations &amp; Other Trauma without Instrumentation                                                         </t>
  </si>
  <si>
    <t xml:space="preserve">24 Renal Failure without Dialysis                                                                                       </t>
  </si>
  <si>
    <t xml:space="preserve">59 Medical &amp; Anesthesia Obstetric Complications                                                                         </t>
  </si>
  <si>
    <t xml:space="preserve">56 Obstetrical Hemorrhage wtih Transfusion                                                                              </t>
  </si>
  <si>
    <t xml:space="preserve">65 Urinary Tract Infection                                                                                              </t>
  </si>
  <si>
    <t xml:space="preserve">03 Acute Pulmonary Edema and Respiratory Failure without Ventilation                                                    </t>
  </si>
  <si>
    <t xml:space="preserve">58 Obstetric Lacerations &amp; Other Trauma with Instrumentation                                                            </t>
  </si>
  <si>
    <t xml:space="preserve">62 Delivery with Placental Complications                                                                                </t>
  </si>
  <si>
    <t xml:space="preserve">09 Shock                                                                                                                </t>
  </si>
  <si>
    <t xml:space="preserve">35 Septicemia &amp; Severe Infections                                                                                       </t>
  </si>
  <si>
    <t xml:space="preserve">14 Ventricular Fibrillation/Cardiac Arrest                                                                              </t>
  </si>
  <si>
    <t xml:space="preserve">60 Major Puerperal Infection and Other Major Obstetric Complications                                                    </t>
  </si>
  <si>
    <t xml:space="preserve">05 Pneumonia &amp; Other Lung Infections                                                                                    </t>
  </si>
  <si>
    <t xml:space="preserve">04 Acute Pulmonary Edema and Respiratory Failure with Ventilation                                                       </t>
  </si>
  <si>
    <t xml:space="preserve">40 Post-Operative Hemorrhage &amp; Hematoma without Hemorrhage Control Procedure or I&amp;D Procedure                           </t>
  </si>
  <si>
    <t xml:space="preserve">61 Other Complications of Obstetrical Surgical &amp; Perineal Wounds                                                        </t>
  </si>
  <si>
    <t xml:space="preserve">06 Aspiration Pneumonia                                                                                                 </t>
  </si>
  <si>
    <t xml:space="preserve">10 Congestive Heart Failure                                                                                             </t>
  </si>
  <si>
    <t xml:space="preserve">52 Inflammation &amp; Other Complications of Devices, Implants or Grafts except Vascular Infection                          </t>
  </si>
  <si>
    <t xml:space="preserve">21 Clostridium Difficile Colitis                                                                                        </t>
  </si>
  <si>
    <t xml:space="preserve">01 Stroke &amp; Intracranial Hemorrhage                                                                                     </t>
  </si>
  <si>
    <t xml:space="preserve">47 Encephalopathy                                                                                                       </t>
  </si>
  <si>
    <t xml:space="preserve">42 Accidental Puncture/Laceration during Invasive Procedure                                                             </t>
  </si>
  <si>
    <t xml:space="preserve">17 Major Gastrointestinal Complications without Transfusion or Significant Bleeding                                     </t>
  </si>
  <si>
    <t xml:space="preserve">48 Other Complications of Medical Care                                                                                  </t>
  </si>
  <si>
    <t xml:space="preserve">16 Venous Thrombosis                                                                                                    </t>
  </si>
  <si>
    <t xml:space="preserve">54 Infections due to Central Venous Catheters                                                                           </t>
  </si>
  <si>
    <t xml:space="preserve">39 Reopening Surgical Site                                                                                              </t>
  </si>
  <si>
    <t xml:space="preserve">20 Other Gastrointestinal Complications without Transfusion or Significant Bleeding                                     </t>
  </si>
  <si>
    <t xml:space="preserve">31 Decubitus Ulcer                                                                                                      </t>
  </si>
  <si>
    <t xml:space="preserve">37 Post-Operative Infection &amp; Deep Wound Disruption without Procedure                                                   </t>
  </si>
  <si>
    <t xml:space="preserve">560 | VAGINAL DELIVERY                                                                              </t>
  </si>
  <si>
    <t xml:space="preserve">540 | CESAREAN DELIVERY                                                                             </t>
  </si>
  <si>
    <t xml:space="preserve">542 | VAGINAL DELIVERY W COMPLICATING PROCEDURES EXC STERILIZATION &amp;/OR D&amp;C                         </t>
  </si>
  <si>
    <t xml:space="preserve">541 | VAGINAL DELIVERY W STERILIZATION &amp;/OR D&amp;C                                                     </t>
  </si>
  <si>
    <t xml:space="preserve">950 | EXTENSIVE PROCEDURE UNRELATED TO PRINCIPAL DIAGNOSIS                                          </t>
  </si>
  <si>
    <t xml:space="preserve">710 | INFECTIOUS &amp; PARASITIC DISEASES INCLUDING HIV W O.R. PROCEDURE                                </t>
  </si>
  <si>
    <t xml:space="preserve">221 | MAJOR SMALL &amp; LARGE BOWEL PROCEDURES                                                          </t>
  </si>
  <si>
    <t xml:space="preserve">194 | HEART FAILURE                                                                                 </t>
  </si>
  <si>
    <t xml:space="preserve">720 | SEPTICEMIA &amp; DISSEMINATED INFECTIONS                                                          </t>
  </si>
  <si>
    <t xml:space="preserve">021 | CRANIOTOMY EXCEPT FOR TRAUMA                                                                  </t>
  </si>
  <si>
    <t xml:space="preserve">165 | CORONARY BYPASS W CARDIAC CATH OR PERCUTANEOUS CARDIAC PROCEDURE                              </t>
  </si>
  <si>
    <t xml:space="preserve">173 | OTHER VASCULAR PROCEDURES                                                                     </t>
  </si>
  <si>
    <t xml:space="preserve">951 | MODERATELY EXTENSIVE PROCEDURE UNRELATED TO PRINCIPAL DIAGNOSIS                               </t>
  </si>
  <si>
    <t xml:space="preserve">045 | CVA &amp; PRECEREBRAL OCCLUSION W INFARCT                                                         </t>
  </si>
  <si>
    <t xml:space="preserve">460 | RENAL FAILURE                                                                                 </t>
  </si>
  <si>
    <t xml:space="preserve">133 | PULMONARY EDEMA &amp; RESPIRATORY FAILURE                                                         </t>
  </si>
  <si>
    <t xml:space="preserve">139 | OTHER PNEUMONIA                                                                               </t>
  </si>
  <si>
    <t xml:space="preserve">174 | PERCUTANEOUS CARDIOVASCULAR PROCEDURES W AMI                                                  </t>
  </si>
  <si>
    <t xml:space="preserve">220 | MAJOR STOMACH, ESOPHAGEAL &amp; DUODENAL PROCEDURES                                               </t>
  </si>
  <si>
    <t xml:space="preserve">305 | AMPUTATION OF LOWER LIMB EXCEPT TOES                                                          </t>
  </si>
  <si>
    <t xml:space="preserve">130 | RESPIRATORY SYSTEM DIAGNOSIS W VENTILATOR SUPPORT 96+ HOURS                                   </t>
  </si>
  <si>
    <t xml:space="preserve">263 | LAPAROSCOPIC CHOLECYSTECTOMY                                                                  </t>
  </si>
  <si>
    <t xml:space="preserve">169 | MAJOR THORACIC &amp; ABDOMINAL VASCULAR PROCEDURES                                                </t>
  </si>
  <si>
    <t xml:space="preserve">121 | OTHER RESPIRATORY &amp; CHEST PROCEDURES                                                          </t>
  </si>
  <si>
    <t xml:space="preserve">053 | SEIZURE                                                                                       </t>
  </si>
  <si>
    <t xml:space="preserve">33 Cellulitis                                                                                                           </t>
  </si>
  <si>
    <t xml:space="preserve">51 Gastrointestinal Ostomy Complications                                                                                </t>
  </si>
  <si>
    <t xml:space="preserve">420 | DIABETES                                                                                      </t>
  </si>
  <si>
    <t xml:space="preserve">280 | ALCOHOLIC LIVER DISEASE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</si>
</sst>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#,##0.0"/>
    <numFmt numFmtId="168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2" fillId="0" borderId="1" xfId="0" applyNumberFormat="1" applyFont="1" applyBorder="1"/>
    <xf numFmtId="0" fontId="3" fillId="0" borderId="0" xfId="0" applyFont="1" applyAlignment="1">
      <alignment vertical="top"/>
    </xf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0" fillId="0" borderId="0" xfId="0"/>
    <xf numFmtId="3" fontId="2" fillId="0" borderId="1" xfId="0" applyNumberFormat="1" applyFont="1" applyBorder="1"/>
    <xf numFmtId="165" fontId="2" fillId="0" borderId="1" xfId="0" applyNumberFormat="1" applyFont="1" applyBorder="1"/>
    <xf numFmtId="10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 applyProtection="1">
      <alignment vertical="center"/>
    </xf>
    <xf numFmtId="167" fontId="0" fillId="0" borderId="1" xfId="0" applyNumberFormat="1" applyBorder="1"/>
    <xf numFmtId="0" fontId="0" fillId="0" borderId="0" xfId="0"/>
    <xf numFmtId="0" fontId="0" fillId="0" borderId="1" xfId="0" applyBorder="1"/>
    <xf numFmtId="10" fontId="0" fillId="0" borderId="1" xfId="2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43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67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 applyAlignment="1" applyProtection="1">
      <alignment vertical="center"/>
    </xf>
    <xf numFmtId="0" fontId="0" fillId="0" borderId="0" xfId="0"/>
    <xf numFmtId="3" fontId="0" fillId="0" borderId="1" xfId="0" applyNumberFormat="1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43" fontId="0" fillId="0" borderId="0" xfId="0" applyNumberFormat="1"/>
    <xf numFmtId="4" fontId="0" fillId="0" borderId="1" xfId="0" applyNumberFormat="1" applyBorder="1"/>
    <xf numFmtId="168" fontId="0" fillId="0" borderId="1" xfId="0" applyNumberForma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E10" sqref="E10"/>
    </sheetView>
  </sheetViews>
  <sheetFormatPr defaultRowHeight="15" x14ac:dyDescent="0.25"/>
  <cols>
    <col min="1" max="1" width="21.5703125" customWidth="1"/>
    <col min="2" max="7" width="17.42578125" customWidth="1"/>
  </cols>
  <sheetData>
    <row r="1" spans="1:9" s="3" customFormat="1" x14ac:dyDescent="0.25">
      <c r="A1" s="3" t="s">
        <v>92</v>
      </c>
    </row>
    <row r="2" spans="1:9" s="3" customFormat="1" x14ac:dyDescent="0.25"/>
    <row r="3" spans="1:9" ht="60" x14ac:dyDescent="0.25">
      <c r="A3" s="4" t="s">
        <v>6</v>
      </c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50</v>
      </c>
    </row>
    <row r="4" spans="1:9" x14ac:dyDescent="0.25">
      <c r="A4" s="4" t="s">
        <v>14</v>
      </c>
      <c r="B4" s="24">
        <v>224136</v>
      </c>
      <c r="C4" s="24">
        <v>125241</v>
      </c>
      <c r="D4" s="24">
        <v>18654</v>
      </c>
      <c r="E4" s="24">
        <v>39081</v>
      </c>
      <c r="F4" s="24">
        <v>0</v>
      </c>
      <c r="G4" s="24">
        <v>77704</v>
      </c>
    </row>
    <row r="5" spans="1:9" x14ac:dyDescent="0.25">
      <c r="A5" s="4" t="s">
        <v>0</v>
      </c>
      <c r="B5" s="24">
        <v>1695</v>
      </c>
      <c r="C5" s="24">
        <v>766</v>
      </c>
      <c r="D5" s="24">
        <v>467</v>
      </c>
      <c r="E5" s="24">
        <v>114</v>
      </c>
      <c r="F5" s="24">
        <v>0</v>
      </c>
      <c r="G5" s="24">
        <v>437</v>
      </c>
    </row>
    <row r="6" spans="1:9" x14ac:dyDescent="0.25">
      <c r="A6" s="4" t="s">
        <v>1</v>
      </c>
      <c r="B6" s="24">
        <v>82095</v>
      </c>
      <c r="C6" s="24">
        <v>49192</v>
      </c>
      <c r="D6" s="24">
        <v>3834</v>
      </c>
      <c r="E6" s="24">
        <v>24110</v>
      </c>
      <c r="F6" s="24">
        <v>0</v>
      </c>
      <c r="G6" s="24">
        <v>28646</v>
      </c>
    </row>
    <row r="7" spans="1:9" x14ac:dyDescent="0.25">
      <c r="A7" s="4" t="s">
        <v>2</v>
      </c>
      <c r="B7" s="24">
        <v>114103</v>
      </c>
      <c r="C7" s="24">
        <v>63521</v>
      </c>
      <c r="D7" s="24">
        <v>7356</v>
      </c>
      <c r="E7" s="24">
        <v>12098</v>
      </c>
      <c r="F7" s="24">
        <v>0</v>
      </c>
      <c r="G7" s="24">
        <v>41337</v>
      </c>
    </row>
    <row r="8" spans="1:9" x14ac:dyDescent="0.25">
      <c r="A8" s="4" t="s">
        <v>7</v>
      </c>
      <c r="B8" s="24">
        <v>2560</v>
      </c>
      <c r="C8" s="24">
        <v>833</v>
      </c>
      <c r="D8" s="24">
        <v>1048</v>
      </c>
      <c r="E8" s="24">
        <v>109</v>
      </c>
      <c r="F8" s="24">
        <v>0</v>
      </c>
      <c r="G8" s="24">
        <v>668</v>
      </c>
    </row>
    <row r="9" spans="1:9" x14ac:dyDescent="0.25">
      <c r="A9" s="4" t="s">
        <v>8</v>
      </c>
      <c r="B9" s="24">
        <v>23683</v>
      </c>
      <c r="C9" s="24">
        <v>10929</v>
      </c>
      <c r="D9" s="24">
        <v>5949</v>
      </c>
      <c r="E9" s="24">
        <v>2650</v>
      </c>
      <c r="F9" s="24">
        <v>0</v>
      </c>
      <c r="G9" s="24">
        <v>6616</v>
      </c>
    </row>
    <row r="14" spans="1:9" ht="15.75" x14ac:dyDescent="0.25">
      <c r="A14" s="2" t="s">
        <v>51</v>
      </c>
      <c r="B14" s="2"/>
    </row>
    <row r="15" spans="1:9" x14ac:dyDescent="0.25">
      <c r="A15" s="5"/>
      <c r="B15" s="5"/>
    </row>
    <row r="16" spans="1:9" s="6" customFormat="1" ht="32.25" customHeight="1" x14ac:dyDescent="0.25">
      <c r="A16" s="10" t="s">
        <v>52</v>
      </c>
      <c r="B16" s="51" t="s">
        <v>53</v>
      </c>
      <c r="C16" s="51"/>
      <c r="D16" s="51"/>
      <c r="E16" s="51"/>
      <c r="F16" s="51"/>
      <c r="G16" s="51"/>
      <c r="H16" s="51"/>
      <c r="I16" s="51"/>
    </row>
    <row r="17" spans="1:9" ht="15.75" x14ac:dyDescent="0.25">
      <c r="A17" s="2"/>
      <c r="B17" s="8" t="s">
        <v>54</v>
      </c>
    </row>
    <row r="18" spans="1:9" ht="15.75" x14ac:dyDescent="0.25">
      <c r="A18" s="2"/>
      <c r="B18" s="2" t="s">
        <v>55</v>
      </c>
    </row>
    <row r="19" spans="1:9" ht="15.75" x14ac:dyDescent="0.25">
      <c r="A19" s="2"/>
      <c r="B19" s="5"/>
    </row>
    <row r="20" spans="1:9" ht="30.75" customHeight="1" x14ac:dyDescent="0.25">
      <c r="A20" s="2" t="s">
        <v>56</v>
      </c>
      <c r="B20" s="51" t="s">
        <v>57</v>
      </c>
      <c r="C20" s="51"/>
      <c r="D20" s="51"/>
      <c r="E20" s="51"/>
      <c r="F20" s="51"/>
      <c r="G20" s="51"/>
      <c r="H20" s="51"/>
      <c r="I20" s="51"/>
    </row>
    <row r="21" spans="1:9" ht="15.75" x14ac:dyDescent="0.25">
      <c r="A21" s="2"/>
      <c r="B21" s="9" t="s">
        <v>58</v>
      </c>
    </row>
    <row r="22" spans="1:9" ht="15.75" x14ac:dyDescent="0.25">
      <c r="A22" s="2"/>
      <c r="B22" s="11" t="s">
        <v>59</v>
      </c>
    </row>
    <row r="23" spans="1:9" ht="15.75" x14ac:dyDescent="0.25">
      <c r="A23" s="2"/>
      <c r="B23" s="5"/>
    </row>
    <row r="24" spans="1:9" ht="30.75" customHeight="1" x14ac:dyDescent="0.25">
      <c r="A24" s="2" t="s">
        <v>60</v>
      </c>
      <c r="B24" s="52" t="s">
        <v>61</v>
      </c>
      <c r="C24" s="53"/>
      <c r="D24" s="53"/>
      <c r="E24" s="53"/>
      <c r="F24" s="53"/>
      <c r="G24" s="53"/>
      <c r="H24" s="53"/>
      <c r="I24" s="53"/>
    </row>
    <row r="25" spans="1:9" ht="15.75" x14ac:dyDescent="0.25">
      <c r="A25" s="2"/>
      <c r="B25" s="9" t="s">
        <v>62</v>
      </c>
    </row>
    <row r="26" spans="1:9" ht="15.75" x14ac:dyDescent="0.25">
      <c r="A26" s="2"/>
      <c r="B26" s="11" t="s">
        <v>63</v>
      </c>
    </row>
    <row r="27" spans="1:9" ht="15.75" x14ac:dyDescent="0.25">
      <c r="A27" s="2"/>
      <c r="B27" s="5"/>
    </row>
    <row r="28" spans="1:9" ht="31.5" customHeight="1" x14ac:dyDescent="0.25">
      <c r="A28" s="2" t="s">
        <v>64</v>
      </c>
      <c r="B28" s="52" t="s">
        <v>65</v>
      </c>
      <c r="C28" s="53"/>
      <c r="D28" s="53"/>
      <c r="E28" s="53"/>
      <c r="F28" s="53"/>
      <c r="G28" s="53"/>
      <c r="H28" s="53"/>
      <c r="I28" s="53"/>
    </row>
    <row r="29" spans="1:9" ht="15.75" x14ac:dyDescent="0.25">
      <c r="A29" s="2"/>
      <c r="B29" s="9" t="s">
        <v>66</v>
      </c>
    </row>
    <row r="30" spans="1:9" ht="15.75" x14ac:dyDescent="0.25">
      <c r="A30" s="2"/>
      <c r="B30" s="11" t="s">
        <v>67</v>
      </c>
    </row>
    <row r="31" spans="1:9" ht="15.75" x14ac:dyDescent="0.25">
      <c r="A31" s="2"/>
      <c r="B31" s="5"/>
    </row>
    <row r="32" spans="1:9" ht="15.75" x14ac:dyDescent="0.25">
      <c r="A32" s="2" t="s">
        <v>68</v>
      </c>
      <c r="B32" s="54" t="s">
        <v>69</v>
      </c>
      <c r="C32" s="55"/>
      <c r="D32" s="55"/>
      <c r="E32" s="55"/>
      <c r="F32" s="55"/>
      <c r="G32" s="55"/>
      <c r="H32" s="55"/>
      <c r="I32" s="55"/>
    </row>
  </sheetData>
  <mergeCells count="5">
    <mergeCell ref="B16:I16"/>
    <mergeCell ref="B20:I20"/>
    <mergeCell ref="B24:I24"/>
    <mergeCell ref="B28:I28"/>
    <mergeCell ref="B32:I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1" sqref="F11"/>
    </sheetView>
  </sheetViews>
  <sheetFormatPr defaultRowHeight="15" x14ac:dyDescent="0.25"/>
  <cols>
    <col min="1" max="1" width="80.140625" bestFit="1" customWidth="1"/>
    <col min="2" max="2" width="16.140625" bestFit="1" customWidth="1"/>
    <col min="3" max="3" width="15.7109375" bestFit="1" customWidth="1"/>
    <col min="4" max="4" width="16" bestFit="1" customWidth="1"/>
    <col min="5" max="5" width="14.7109375" bestFit="1" customWidth="1"/>
    <col min="6" max="6" width="13.85546875" customWidth="1"/>
  </cols>
  <sheetData>
    <row r="1" spans="1:6" s="21" customFormat="1" x14ac:dyDescent="0.25">
      <c r="A1" s="34" t="s">
        <v>100</v>
      </c>
    </row>
    <row r="2" spans="1:6" s="21" customFormat="1" x14ac:dyDescent="0.25"/>
    <row r="3" spans="1:6" s="27" customFormat="1" ht="45" x14ac:dyDescent="0.25">
      <c r="A3" s="33" t="s">
        <v>41</v>
      </c>
      <c r="B3" s="45" t="s">
        <v>101</v>
      </c>
      <c r="C3" s="45" t="s">
        <v>9</v>
      </c>
      <c r="D3" s="45" t="s">
        <v>42</v>
      </c>
      <c r="E3" s="45" t="s">
        <v>108</v>
      </c>
      <c r="F3" s="45" t="s">
        <v>109</v>
      </c>
    </row>
    <row r="4" spans="1:6" x14ac:dyDescent="0.25">
      <c r="A4" s="32" t="s">
        <v>144</v>
      </c>
      <c r="B4" s="24">
        <v>46001</v>
      </c>
      <c r="C4" s="24">
        <v>1725</v>
      </c>
      <c r="D4" s="24">
        <v>2023</v>
      </c>
      <c r="E4" s="29">
        <v>681.78303951999999</v>
      </c>
      <c r="F4" s="26">
        <v>1.1727536232</v>
      </c>
    </row>
    <row r="5" spans="1:6" x14ac:dyDescent="0.25">
      <c r="A5" s="32" t="s">
        <v>147</v>
      </c>
      <c r="B5" s="24">
        <v>978</v>
      </c>
      <c r="C5" s="24">
        <v>138</v>
      </c>
      <c r="D5" s="24">
        <v>243</v>
      </c>
      <c r="E5" s="29">
        <v>438.80023089999997</v>
      </c>
      <c r="F5" s="26">
        <v>1.7608695651999999</v>
      </c>
    </row>
    <row r="6" spans="1:6" x14ac:dyDescent="0.25">
      <c r="A6" s="32" t="s">
        <v>143</v>
      </c>
      <c r="B6" s="24">
        <v>87249</v>
      </c>
      <c r="C6" s="24">
        <v>2766</v>
      </c>
      <c r="D6" s="24">
        <v>2877</v>
      </c>
      <c r="E6" s="29">
        <v>406.91531454</v>
      </c>
      <c r="F6" s="26">
        <v>1.0401301517999999</v>
      </c>
    </row>
    <row r="7" spans="1:6" x14ac:dyDescent="0.25">
      <c r="A7" s="32" t="s">
        <v>149</v>
      </c>
      <c r="B7" s="24">
        <v>946</v>
      </c>
      <c r="C7" s="24">
        <v>113</v>
      </c>
      <c r="D7" s="24">
        <v>216</v>
      </c>
      <c r="E7" s="29">
        <v>378.37908268000001</v>
      </c>
      <c r="F7" s="26">
        <v>1.9115044247999999</v>
      </c>
    </row>
    <row r="8" spans="1:6" x14ac:dyDescent="0.25">
      <c r="A8" s="32" t="s">
        <v>152</v>
      </c>
      <c r="B8" s="24">
        <v>765</v>
      </c>
      <c r="C8" s="24">
        <v>96</v>
      </c>
      <c r="D8" s="24">
        <v>177</v>
      </c>
      <c r="E8" s="29">
        <v>330.51716971000002</v>
      </c>
      <c r="F8" s="26">
        <v>1.84375</v>
      </c>
    </row>
    <row r="9" spans="1:6" x14ac:dyDescent="0.25">
      <c r="A9" s="32" t="s">
        <v>148</v>
      </c>
      <c r="B9" s="24">
        <v>1897</v>
      </c>
      <c r="C9" s="24">
        <v>161</v>
      </c>
      <c r="D9" s="24">
        <v>215</v>
      </c>
      <c r="E9" s="29">
        <v>300.50289478000002</v>
      </c>
      <c r="F9" s="26">
        <v>1.3354037267000001</v>
      </c>
    </row>
    <row r="10" spans="1:6" x14ac:dyDescent="0.25">
      <c r="A10" s="32" t="s">
        <v>151</v>
      </c>
      <c r="B10" s="24">
        <v>5085</v>
      </c>
      <c r="C10" s="24">
        <v>169</v>
      </c>
      <c r="D10" s="24">
        <v>196</v>
      </c>
      <c r="E10" s="29">
        <v>278.32694392000002</v>
      </c>
      <c r="F10" s="26">
        <v>1.1597633136000001</v>
      </c>
    </row>
    <row r="11" spans="1:6" x14ac:dyDescent="0.25">
      <c r="A11" s="32" t="s">
        <v>154</v>
      </c>
      <c r="B11" s="24">
        <v>876</v>
      </c>
      <c r="C11" s="24">
        <v>120</v>
      </c>
      <c r="D11" s="24">
        <v>166</v>
      </c>
      <c r="E11" s="29">
        <v>274.76849473999999</v>
      </c>
      <c r="F11" s="26">
        <v>1.3833333333</v>
      </c>
    </row>
    <row r="12" spans="1:6" x14ac:dyDescent="0.25">
      <c r="A12" s="32" t="s">
        <v>150</v>
      </c>
      <c r="B12" s="24">
        <v>3288</v>
      </c>
      <c r="C12" s="24">
        <v>152</v>
      </c>
      <c r="D12" s="24">
        <v>189</v>
      </c>
      <c r="E12" s="29">
        <v>260.95011482000001</v>
      </c>
      <c r="F12" s="26">
        <v>1.2434210526</v>
      </c>
    </row>
    <row r="13" spans="1:6" x14ac:dyDescent="0.25">
      <c r="A13" s="32" t="s">
        <v>155</v>
      </c>
      <c r="B13" s="24">
        <v>1290</v>
      </c>
      <c r="C13" s="24">
        <v>94</v>
      </c>
      <c r="D13" s="24">
        <v>139</v>
      </c>
      <c r="E13" s="29">
        <v>247.40521844</v>
      </c>
      <c r="F13" s="26">
        <v>1.4787234042999999</v>
      </c>
    </row>
    <row r="14" spans="1:6" x14ac:dyDescent="0.25">
      <c r="A14" s="32" t="s">
        <v>153</v>
      </c>
      <c r="B14" s="24">
        <v>241</v>
      </c>
      <c r="C14" s="24">
        <v>99</v>
      </c>
      <c r="D14" s="24">
        <v>179</v>
      </c>
      <c r="E14" s="29">
        <v>226.06625855999999</v>
      </c>
      <c r="F14" s="26">
        <v>1.8080808080999999</v>
      </c>
    </row>
    <row r="15" spans="1:6" x14ac:dyDescent="0.25">
      <c r="A15" s="32" t="s">
        <v>157</v>
      </c>
      <c r="B15" s="24">
        <v>2392</v>
      </c>
      <c r="C15" s="24">
        <v>76</v>
      </c>
      <c r="D15" s="24">
        <v>106</v>
      </c>
      <c r="E15" s="29">
        <v>175.50457097</v>
      </c>
      <c r="F15" s="26">
        <v>1.3947368420999999</v>
      </c>
    </row>
    <row r="16" spans="1:6" x14ac:dyDescent="0.25">
      <c r="A16" s="32" t="s">
        <v>161</v>
      </c>
      <c r="B16" s="24">
        <v>319</v>
      </c>
      <c r="C16" s="24">
        <v>52</v>
      </c>
      <c r="D16" s="24">
        <v>92</v>
      </c>
      <c r="E16" s="29">
        <v>161.57057750000001</v>
      </c>
      <c r="F16" s="26">
        <v>1.7692307692</v>
      </c>
    </row>
    <row r="17" spans="1:6" x14ac:dyDescent="0.25">
      <c r="A17" s="32" t="s">
        <v>166</v>
      </c>
      <c r="B17" s="24">
        <v>349</v>
      </c>
      <c r="C17" s="24">
        <v>47</v>
      </c>
      <c r="D17" s="24">
        <v>83</v>
      </c>
      <c r="E17" s="29">
        <v>157.72816519</v>
      </c>
      <c r="F17" s="26">
        <v>1.7659574468000001</v>
      </c>
    </row>
    <row r="18" spans="1:6" x14ac:dyDescent="0.25">
      <c r="A18" s="32" t="s">
        <v>159</v>
      </c>
      <c r="B18" s="24">
        <v>4501</v>
      </c>
      <c r="C18" s="24">
        <v>83</v>
      </c>
      <c r="D18" s="24">
        <v>100</v>
      </c>
      <c r="E18" s="29">
        <v>157.47455424</v>
      </c>
      <c r="F18" s="26">
        <v>1.2048192770999999</v>
      </c>
    </row>
    <row r="19" spans="1:6" x14ac:dyDescent="0.25">
      <c r="A19" s="32" t="s">
        <v>158</v>
      </c>
      <c r="B19" s="24">
        <v>3222</v>
      </c>
      <c r="C19" s="24">
        <v>81</v>
      </c>
      <c r="D19" s="24">
        <v>104</v>
      </c>
      <c r="E19" s="29">
        <v>145.63433006</v>
      </c>
      <c r="F19" s="26">
        <v>1.2839506172999999</v>
      </c>
    </row>
    <row r="20" spans="1:6" x14ac:dyDescent="0.25">
      <c r="A20" s="32" t="s">
        <v>165</v>
      </c>
      <c r="B20" s="24">
        <v>205</v>
      </c>
      <c r="C20" s="24">
        <v>48</v>
      </c>
      <c r="D20" s="24">
        <v>79</v>
      </c>
      <c r="E20" s="29">
        <v>141.02743878000001</v>
      </c>
      <c r="F20" s="26">
        <v>1.6458333332999999</v>
      </c>
    </row>
    <row r="21" spans="1:6" x14ac:dyDescent="0.25">
      <c r="A21" s="32" t="s">
        <v>156</v>
      </c>
      <c r="B21" s="24">
        <v>1240</v>
      </c>
      <c r="C21" s="24">
        <v>72</v>
      </c>
      <c r="D21" s="24">
        <v>99</v>
      </c>
      <c r="E21" s="29">
        <v>139.83406923999999</v>
      </c>
      <c r="F21" s="26">
        <v>1.375</v>
      </c>
    </row>
    <row r="22" spans="1:6" x14ac:dyDescent="0.25">
      <c r="A22" s="32" t="s">
        <v>163</v>
      </c>
      <c r="B22" s="24">
        <v>619</v>
      </c>
      <c r="C22" s="24">
        <v>57</v>
      </c>
      <c r="D22" s="24">
        <v>83</v>
      </c>
      <c r="E22" s="29">
        <v>138.86166455</v>
      </c>
      <c r="F22" s="26">
        <v>1.4561403508999999</v>
      </c>
    </row>
    <row r="23" spans="1:6" x14ac:dyDescent="0.25">
      <c r="A23" s="32" t="s">
        <v>162</v>
      </c>
      <c r="B23" s="24">
        <v>472</v>
      </c>
      <c r="C23" s="24">
        <v>66</v>
      </c>
      <c r="D23" s="24">
        <v>93</v>
      </c>
      <c r="E23" s="29">
        <v>133.01093750000001</v>
      </c>
      <c r="F23" s="26">
        <v>1.4090909090999999</v>
      </c>
    </row>
    <row r="24" spans="1:6" x14ac:dyDescent="0.25">
      <c r="A24" s="32" t="s">
        <v>160</v>
      </c>
      <c r="B24" s="24">
        <v>632</v>
      </c>
      <c r="C24" s="24">
        <v>58</v>
      </c>
      <c r="D24" s="24">
        <v>96</v>
      </c>
      <c r="E24" s="29">
        <v>132.25942520999999</v>
      </c>
      <c r="F24" s="26">
        <v>1.6551724137999999</v>
      </c>
    </row>
    <row r="25" spans="1:6" x14ac:dyDescent="0.25">
      <c r="A25" s="32" t="s">
        <v>167</v>
      </c>
      <c r="B25" s="24">
        <v>3405</v>
      </c>
      <c r="C25" s="24">
        <v>44</v>
      </c>
      <c r="D25" s="24">
        <v>70</v>
      </c>
      <c r="E25" s="29">
        <v>119.74838643</v>
      </c>
      <c r="F25" s="26">
        <v>1.5909090909000001</v>
      </c>
    </row>
    <row r="26" spans="1:6" x14ac:dyDescent="0.25">
      <c r="A26" s="32" t="s">
        <v>170</v>
      </c>
      <c r="B26" s="24">
        <v>3241</v>
      </c>
      <c r="C26" s="24">
        <v>63</v>
      </c>
      <c r="D26" s="24">
        <v>78</v>
      </c>
      <c r="E26" s="29">
        <v>117.21445014</v>
      </c>
      <c r="F26" s="26">
        <v>1.2380952381000001</v>
      </c>
    </row>
    <row r="27" spans="1:6" x14ac:dyDescent="0.25">
      <c r="A27" s="32" t="s">
        <v>171</v>
      </c>
      <c r="B27" s="24">
        <v>631</v>
      </c>
      <c r="C27" s="24">
        <v>36</v>
      </c>
      <c r="D27" s="24">
        <v>59</v>
      </c>
      <c r="E27" s="29">
        <v>110.52014010000001</v>
      </c>
      <c r="F27" s="26">
        <v>1.6388888889</v>
      </c>
    </row>
    <row r="28" spans="1:6" x14ac:dyDescent="0.25">
      <c r="A28" s="32" t="s">
        <v>164</v>
      </c>
      <c r="B28" s="24">
        <v>1643</v>
      </c>
      <c r="C28" s="24">
        <v>60</v>
      </c>
      <c r="D28" s="24">
        <v>79</v>
      </c>
      <c r="E28" s="29">
        <v>109.22943592</v>
      </c>
      <c r="F28" s="26">
        <v>1.3166666667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17" sqref="I17"/>
    </sheetView>
  </sheetViews>
  <sheetFormatPr defaultRowHeight="15" x14ac:dyDescent="0.25"/>
  <cols>
    <col min="1" max="1" width="17.42578125" customWidth="1"/>
    <col min="2" max="2" width="13" customWidth="1"/>
    <col min="3" max="3" width="22.5703125" style="43" bestFit="1" customWidth="1"/>
    <col min="4" max="10" width="13.7109375" customWidth="1"/>
  </cols>
  <sheetData>
    <row r="1" spans="1:10" s="3" customFormat="1" x14ac:dyDescent="0.25">
      <c r="A1" s="16" t="s">
        <v>91</v>
      </c>
      <c r="C1" s="43"/>
    </row>
    <row r="2" spans="1:10" s="3" customFormat="1" x14ac:dyDescent="0.25">
      <c r="C2" s="43"/>
    </row>
    <row r="3" spans="1:10" x14ac:dyDescent="0.25">
      <c r="A3" s="32"/>
      <c r="B3" s="32"/>
      <c r="C3" s="32"/>
      <c r="D3" s="32" t="s">
        <v>0</v>
      </c>
      <c r="E3" s="32" t="s">
        <v>1</v>
      </c>
      <c r="F3" s="32" t="s">
        <v>2</v>
      </c>
      <c r="G3" s="32" t="s">
        <v>7</v>
      </c>
      <c r="H3" s="32" t="s">
        <v>8</v>
      </c>
      <c r="I3" s="32" t="s">
        <v>14</v>
      </c>
      <c r="J3" s="47" t="s">
        <v>90</v>
      </c>
    </row>
    <row r="4" spans="1:10" s="43" customFormat="1" x14ac:dyDescent="0.25">
      <c r="A4" s="56" t="s">
        <v>43</v>
      </c>
      <c r="B4" s="56" t="s">
        <v>4</v>
      </c>
      <c r="C4" s="32" t="s">
        <v>79</v>
      </c>
      <c r="D4" s="44">
        <v>478</v>
      </c>
      <c r="E4" s="44">
        <v>3880</v>
      </c>
      <c r="F4" s="44">
        <v>9214</v>
      </c>
      <c r="G4" s="44">
        <v>275</v>
      </c>
      <c r="H4" s="44">
        <v>102</v>
      </c>
      <c r="I4" s="44">
        <v>13949</v>
      </c>
      <c r="J4" s="44">
        <f>SUM(E4:H4)</f>
        <v>13471</v>
      </c>
    </row>
    <row r="5" spans="1:10" s="43" customFormat="1" x14ac:dyDescent="0.25">
      <c r="A5" s="57"/>
      <c r="B5" s="57"/>
      <c r="C5" s="32" t="s">
        <v>80</v>
      </c>
      <c r="D5" s="24">
        <v>1002</v>
      </c>
      <c r="E5" s="24">
        <v>7036</v>
      </c>
      <c r="F5" s="24">
        <v>14350</v>
      </c>
      <c r="G5" s="24">
        <v>417</v>
      </c>
      <c r="H5" s="24">
        <v>218</v>
      </c>
      <c r="I5" s="24">
        <v>23023</v>
      </c>
      <c r="J5" s="24">
        <f t="shared" ref="J5:J29" si="0">SUM(E5:H5)</f>
        <v>22021</v>
      </c>
    </row>
    <row r="6" spans="1:10" s="43" customFormat="1" x14ac:dyDescent="0.25">
      <c r="A6" s="57"/>
      <c r="B6" s="57"/>
      <c r="C6" s="32" t="s">
        <v>81</v>
      </c>
      <c r="D6" s="24">
        <v>513</v>
      </c>
      <c r="E6" s="24">
        <v>3083</v>
      </c>
      <c r="F6" s="24">
        <v>5265</v>
      </c>
      <c r="G6" s="24">
        <v>133</v>
      </c>
      <c r="H6" s="24">
        <v>82</v>
      </c>
      <c r="I6" s="24">
        <v>9076</v>
      </c>
      <c r="J6" s="24">
        <f t="shared" si="0"/>
        <v>8563</v>
      </c>
    </row>
    <row r="7" spans="1:10" s="43" customFormat="1" x14ac:dyDescent="0.25">
      <c r="A7" s="57"/>
      <c r="B7" s="57"/>
      <c r="C7" s="32" t="s">
        <v>82</v>
      </c>
      <c r="D7" s="24">
        <v>502</v>
      </c>
      <c r="E7" s="24">
        <v>2656</v>
      </c>
      <c r="F7" s="24">
        <v>4211</v>
      </c>
      <c r="G7" s="24">
        <v>1139</v>
      </c>
      <c r="H7" s="24">
        <v>322</v>
      </c>
      <c r="I7" s="24">
        <v>8830</v>
      </c>
      <c r="J7" s="24">
        <f t="shared" si="0"/>
        <v>8328</v>
      </c>
    </row>
    <row r="8" spans="1:10" ht="15" customHeight="1" x14ac:dyDescent="0.25">
      <c r="A8" s="57"/>
      <c r="B8" s="57"/>
      <c r="C8" s="32" t="s">
        <v>87</v>
      </c>
      <c r="D8" s="24">
        <f>SUM(D4:D7)</f>
        <v>2495</v>
      </c>
      <c r="E8" s="24">
        <f t="shared" ref="E8:H8" si="1">SUM(E4:E7)</f>
        <v>16655</v>
      </c>
      <c r="F8" s="24">
        <f t="shared" si="1"/>
        <v>33040</v>
      </c>
      <c r="G8" s="24">
        <f>SUM(G4:G7)</f>
        <v>1964</v>
      </c>
      <c r="H8" s="24">
        <f t="shared" si="1"/>
        <v>724</v>
      </c>
      <c r="I8" s="24">
        <f>SUM(I4:I7)</f>
        <v>54878</v>
      </c>
      <c r="J8" s="24">
        <f>SUM(E8:H8)</f>
        <v>52383</v>
      </c>
    </row>
    <row r="9" spans="1:10" s="43" customFormat="1" x14ac:dyDescent="0.25">
      <c r="A9" s="57"/>
      <c r="B9" s="56" t="s">
        <v>3</v>
      </c>
      <c r="C9" s="32" t="s">
        <v>83</v>
      </c>
      <c r="D9" s="24">
        <v>5</v>
      </c>
      <c r="E9" s="24">
        <v>3819</v>
      </c>
      <c r="F9" s="24">
        <v>676</v>
      </c>
      <c r="G9" s="24">
        <v>2</v>
      </c>
      <c r="H9" s="24">
        <v>6231</v>
      </c>
      <c r="I9" s="24">
        <v>10733</v>
      </c>
      <c r="J9" s="24">
        <f t="shared" si="0"/>
        <v>10728</v>
      </c>
    </row>
    <row r="10" spans="1:10" s="43" customFormat="1" x14ac:dyDescent="0.25">
      <c r="A10" s="57"/>
      <c r="B10" s="57"/>
      <c r="C10" s="32" t="s">
        <v>84</v>
      </c>
      <c r="D10" s="24">
        <v>139</v>
      </c>
      <c r="E10" s="24">
        <v>14388</v>
      </c>
      <c r="F10" s="24">
        <v>5869</v>
      </c>
      <c r="G10" s="24">
        <v>81</v>
      </c>
      <c r="H10" s="24">
        <v>25433</v>
      </c>
      <c r="I10" s="24">
        <v>45910</v>
      </c>
      <c r="J10" s="24">
        <f t="shared" si="0"/>
        <v>45771</v>
      </c>
    </row>
    <row r="11" spans="1:10" s="43" customFormat="1" x14ac:dyDescent="0.25">
      <c r="A11" s="57"/>
      <c r="B11" s="57"/>
      <c r="C11" s="32" t="s">
        <v>85</v>
      </c>
      <c r="D11" s="24">
        <v>60</v>
      </c>
      <c r="E11" s="24">
        <v>6409</v>
      </c>
      <c r="F11" s="24">
        <v>3141</v>
      </c>
      <c r="G11" s="24">
        <v>20</v>
      </c>
      <c r="H11" s="24">
        <v>8313</v>
      </c>
      <c r="I11" s="24">
        <v>17943</v>
      </c>
      <c r="J11" s="24">
        <f t="shared" si="0"/>
        <v>17883</v>
      </c>
    </row>
    <row r="12" spans="1:10" s="43" customFormat="1" x14ac:dyDescent="0.25">
      <c r="A12" s="57"/>
      <c r="B12" s="57"/>
      <c r="C12" s="32" t="s">
        <v>86</v>
      </c>
      <c r="D12" s="24">
        <v>39</v>
      </c>
      <c r="E12" s="24">
        <v>1525</v>
      </c>
      <c r="F12" s="24">
        <v>1559</v>
      </c>
      <c r="G12" s="24">
        <v>172</v>
      </c>
      <c r="H12" s="24">
        <v>6899</v>
      </c>
      <c r="I12" s="24">
        <v>10194</v>
      </c>
      <c r="J12" s="24">
        <f t="shared" si="0"/>
        <v>10155</v>
      </c>
    </row>
    <row r="13" spans="1:10" x14ac:dyDescent="0.25">
      <c r="A13" s="57"/>
      <c r="B13" s="57"/>
      <c r="C13" s="32" t="s">
        <v>87</v>
      </c>
      <c r="D13" s="24">
        <f>SUM(D9:D12)</f>
        <v>243</v>
      </c>
      <c r="E13" s="24">
        <f t="shared" ref="E13:I13" si="2">SUM(E9:E12)</f>
        <v>26141</v>
      </c>
      <c r="F13" s="24">
        <f t="shared" si="2"/>
        <v>11245</v>
      </c>
      <c r="G13" s="24">
        <f>SUM(G9:G12)</f>
        <v>275</v>
      </c>
      <c r="H13" s="24">
        <f t="shared" si="2"/>
        <v>46876</v>
      </c>
      <c r="I13" s="24">
        <f t="shared" si="2"/>
        <v>84780</v>
      </c>
      <c r="J13" s="24">
        <f>SUM(E13:H13)</f>
        <v>84537</v>
      </c>
    </row>
    <row r="14" spans="1:10" s="43" customFormat="1" x14ac:dyDescent="0.25">
      <c r="A14" s="57"/>
      <c r="B14" s="36" t="s">
        <v>89</v>
      </c>
      <c r="C14" s="32"/>
      <c r="D14" s="24">
        <v>36</v>
      </c>
      <c r="E14" s="24">
        <v>38074</v>
      </c>
      <c r="F14" s="24">
        <v>108289</v>
      </c>
      <c r="G14" s="24">
        <v>177</v>
      </c>
      <c r="H14" s="24">
        <v>1456</v>
      </c>
      <c r="I14" s="24">
        <v>148032</v>
      </c>
      <c r="J14" s="24">
        <f t="shared" si="0"/>
        <v>147996</v>
      </c>
    </row>
    <row r="15" spans="1:10" s="43" customFormat="1" x14ac:dyDescent="0.25">
      <c r="A15" s="57"/>
      <c r="B15" s="36" t="s">
        <v>78</v>
      </c>
      <c r="C15" s="32"/>
      <c r="D15" s="24">
        <v>0</v>
      </c>
      <c r="E15" s="24">
        <v>4542</v>
      </c>
      <c r="F15" s="24">
        <v>10117</v>
      </c>
      <c r="G15" s="24">
        <v>22</v>
      </c>
      <c r="H15" s="24">
        <v>11</v>
      </c>
      <c r="I15" s="24">
        <v>14692</v>
      </c>
      <c r="J15" s="24">
        <f t="shared" si="0"/>
        <v>14692</v>
      </c>
    </row>
    <row r="16" spans="1:10" s="43" customFormat="1" x14ac:dyDescent="0.25">
      <c r="A16" s="57"/>
      <c r="B16" s="36" t="s">
        <v>88</v>
      </c>
      <c r="C16" s="32"/>
      <c r="D16" s="24"/>
      <c r="E16" s="24"/>
      <c r="F16" s="24"/>
      <c r="G16" s="24"/>
      <c r="H16" s="24"/>
      <c r="I16" s="24"/>
      <c r="J16" s="24"/>
    </row>
    <row r="17" spans="1:10" x14ac:dyDescent="0.25">
      <c r="A17" s="57"/>
      <c r="B17" s="46" t="s">
        <v>5</v>
      </c>
      <c r="C17" s="32"/>
      <c r="D17" s="13">
        <f>SUM(D8,D13,D14,D15,D16)</f>
        <v>2774</v>
      </c>
      <c r="E17" s="13">
        <f t="shared" ref="E17:J17" si="3">SUM(E8,E13,E14,E15,E16)</f>
        <v>85412</v>
      </c>
      <c r="F17" s="13">
        <f t="shared" si="3"/>
        <v>162691</v>
      </c>
      <c r="G17" s="13">
        <f t="shared" si="3"/>
        <v>2438</v>
      </c>
      <c r="H17" s="13">
        <f t="shared" si="3"/>
        <v>49067</v>
      </c>
      <c r="I17" s="13">
        <f t="shared" si="3"/>
        <v>302382</v>
      </c>
      <c r="J17" s="13">
        <f t="shared" si="3"/>
        <v>299608</v>
      </c>
    </row>
    <row r="18" spans="1:10" x14ac:dyDescent="0.25">
      <c r="A18" s="56" t="s">
        <v>44</v>
      </c>
      <c r="B18" s="56" t="s">
        <v>4</v>
      </c>
      <c r="C18" s="32" t="s">
        <v>79</v>
      </c>
      <c r="D18" s="30">
        <v>4.570303</v>
      </c>
      <c r="E18" s="30">
        <v>82.005932999999999</v>
      </c>
      <c r="F18" s="30">
        <v>86.382204999999999</v>
      </c>
      <c r="G18" s="30">
        <v>4.7122489999999999</v>
      </c>
      <c r="H18" s="30">
        <v>2.6918009999999999</v>
      </c>
      <c r="I18" s="30">
        <v>180.36249100000001</v>
      </c>
      <c r="J18" s="30">
        <f t="shared" si="0"/>
        <v>175.79218800000001</v>
      </c>
    </row>
    <row r="19" spans="1:10" x14ac:dyDescent="0.25">
      <c r="A19" s="57"/>
      <c r="B19" s="57"/>
      <c r="C19" s="32" t="s">
        <v>80</v>
      </c>
      <c r="D19" s="30">
        <v>8.8674110000000006</v>
      </c>
      <c r="E19" s="30">
        <v>82.752256000000003</v>
      </c>
      <c r="F19" s="30">
        <v>122.23222199999999</v>
      </c>
      <c r="G19" s="30">
        <v>4.3400270000000001</v>
      </c>
      <c r="H19" s="30">
        <v>3.6598099999999998</v>
      </c>
      <c r="I19" s="30">
        <v>221.85172600000001</v>
      </c>
      <c r="J19" s="30">
        <f t="shared" si="0"/>
        <v>212.98431499999998</v>
      </c>
    </row>
    <row r="20" spans="1:10" x14ac:dyDescent="0.25">
      <c r="A20" s="57"/>
      <c r="B20" s="57"/>
      <c r="C20" s="32" t="s">
        <v>81</v>
      </c>
      <c r="D20" s="30">
        <v>15.830382999999999</v>
      </c>
      <c r="E20" s="30">
        <v>145.56381099999999</v>
      </c>
      <c r="F20" s="30">
        <v>173.25385199999999</v>
      </c>
      <c r="G20" s="30">
        <v>8.1516079999999995</v>
      </c>
      <c r="H20" s="30">
        <v>3.7409940000000002</v>
      </c>
      <c r="I20" s="30">
        <v>346.54064799999998</v>
      </c>
      <c r="J20" s="30">
        <f t="shared" si="0"/>
        <v>330.71026499999999</v>
      </c>
    </row>
    <row r="21" spans="1:10" s="3" customFormat="1" x14ac:dyDescent="0.25">
      <c r="A21" s="57"/>
      <c r="B21" s="57"/>
      <c r="C21" s="32" t="s">
        <v>82</v>
      </c>
      <c r="D21" s="30">
        <v>2.0878070000000002</v>
      </c>
      <c r="E21" s="30">
        <v>9.8554110000000001</v>
      </c>
      <c r="F21" s="30">
        <v>16.550689999999999</v>
      </c>
      <c r="G21" s="30">
        <v>7.8429099999999998</v>
      </c>
      <c r="H21" s="30">
        <v>1.3505879999999999</v>
      </c>
      <c r="I21" s="30">
        <v>37.687406000000003</v>
      </c>
      <c r="J21" s="30">
        <f t="shared" si="0"/>
        <v>35.599598999999998</v>
      </c>
    </row>
    <row r="22" spans="1:10" x14ac:dyDescent="0.25">
      <c r="A22" s="57"/>
      <c r="B22" s="57"/>
      <c r="C22" s="32" t="s">
        <v>87</v>
      </c>
      <c r="D22" s="30">
        <f>SUM(D18:D21)</f>
        <v>31.355903999999999</v>
      </c>
      <c r="E22" s="30">
        <f t="shared" ref="E22:I22" si="4">SUM(E18:E21)</f>
        <v>320.17741100000001</v>
      </c>
      <c r="F22" s="30">
        <f t="shared" si="4"/>
        <v>398.41896899999995</v>
      </c>
      <c r="G22" s="30">
        <f>SUM(G18:G21)</f>
        <v>25.046793999999998</v>
      </c>
      <c r="H22" s="30">
        <f t="shared" si="4"/>
        <v>11.443193000000001</v>
      </c>
      <c r="I22" s="30">
        <f t="shared" si="4"/>
        <v>786.44227100000001</v>
      </c>
      <c r="J22" s="30">
        <f>SUM(E22:H22)</f>
        <v>755.08636699999988</v>
      </c>
    </row>
    <row r="23" spans="1:10" x14ac:dyDescent="0.25">
      <c r="A23" s="57"/>
      <c r="B23" s="56" t="s">
        <v>3</v>
      </c>
      <c r="C23" s="32" t="s">
        <v>83</v>
      </c>
      <c r="D23" s="30">
        <v>0.43758000000000002</v>
      </c>
      <c r="E23" s="30">
        <v>38.691091</v>
      </c>
      <c r="F23" s="30">
        <v>6.6446810000000003</v>
      </c>
      <c r="G23" s="30">
        <v>0.10075000000000001</v>
      </c>
      <c r="H23" s="30">
        <v>59.234321000000001</v>
      </c>
      <c r="I23" s="30">
        <v>105.108423</v>
      </c>
      <c r="J23" s="30">
        <f t="shared" si="0"/>
        <v>104.67084299999999</v>
      </c>
    </row>
    <row r="24" spans="1:10" x14ac:dyDescent="0.25">
      <c r="A24" s="57"/>
      <c r="B24" s="57"/>
      <c r="C24" s="32" t="s">
        <v>84</v>
      </c>
      <c r="D24" s="30">
        <v>1.3884399999999999</v>
      </c>
      <c r="E24" s="30">
        <v>87.247467</v>
      </c>
      <c r="F24" s="30">
        <v>29.112157</v>
      </c>
      <c r="G24" s="30">
        <v>0.53360200000000002</v>
      </c>
      <c r="H24" s="30">
        <v>144.20784699999999</v>
      </c>
      <c r="I24" s="30">
        <v>262.48951299999999</v>
      </c>
      <c r="J24" s="30">
        <f t="shared" si="0"/>
        <v>261.10107299999999</v>
      </c>
    </row>
    <row r="25" spans="1:10" x14ac:dyDescent="0.25">
      <c r="A25" s="57"/>
      <c r="B25" s="57"/>
      <c r="C25" s="32" t="s">
        <v>85</v>
      </c>
      <c r="D25" s="30">
        <v>1.441057</v>
      </c>
      <c r="E25" s="30">
        <v>122.03108400000001</v>
      </c>
      <c r="F25" s="30">
        <v>33.676789999999997</v>
      </c>
      <c r="G25" s="30">
        <v>0.397725</v>
      </c>
      <c r="H25" s="30">
        <v>140.596408</v>
      </c>
      <c r="I25" s="30">
        <v>298.14306399999998</v>
      </c>
      <c r="J25" s="30">
        <f t="shared" si="0"/>
        <v>296.70200699999998</v>
      </c>
    </row>
    <row r="26" spans="1:10" x14ac:dyDescent="0.25">
      <c r="A26" s="57"/>
      <c r="B26" s="57"/>
      <c r="C26" s="32" t="s">
        <v>86</v>
      </c>
      <c r="D26" s="30">
        <v>0.13009499999999999</v>
      </c>
      <c r="E26" s="30">
        <v>4.5077020000000001</v>
      </c>
      <c r="F26" s="30">
        <v>4.6600159999999997</v>
      </c>
      <c r="G26" s="30">
        <v>0.93380700000000005</v>
      </c>
      <c r="H26" s="30">
        <v>26.918313000000001</v>
      </c>
      <c r="I26" s="30">
        <v>37.149932999999997</v>
      </c>
      <c r="J26" s="30">
        <f t="shared" si="0"/>
        <v>37.019838</v>
      </c>
    </row>
    <row r="27" spans="1:10" x14ac:dyDescent="0.25">
      <c r="A27" s="57"/>
      <c r="B27" s="57"/>
      <c r="C27" s="32" t="s">
        <v>87</v>
      </c>
      <c r="D27" s="30">
        <f>SUM(D23:D26)</f>
        <v>3.3971719999999999</v>
      </c>
      <c r="E27" s="30">
        <f t="shared" ref="E27:I27" si="5">SUM(E23:E26)</f>
        <v>252.47734400000002</v>
      </c>
      <c r="F27" s="30">
        <f t="shared" si="5"/>
        <v>74.093643999999998</v>
      </c>
      <c r="G27" s="30">
        <f>SUM(G23:G26)</f>
        <v>1.9658840000000002</v>
      </c>
      <c r="H27" s="30">
        <f t="shared" si="5"/>
        <v>370.95688899999999</v>
      </c>
      <c r="I27" s="30">
        <f t="shared" si="5"/>
        <v>702.89093300000002</v>
      </c>
      <c r="J27" s="30">
        <f>SUM(E27:H27)</f>
        <v>699.49376099999995</v>
      </c>
    </row>
    <row r="28" spans="1:10" x14ac:dyDescent="0.25">
      <c r="A28" s="57"/>
      <c r="B28" s="36" t="s">
        <v>89</v>
      </c>
      <c r="C28" s="32"/>
      <c r="D28" s="30">
        <v>0.13020100000000001</v>
      </c>
      <c r="E28" s="30">
        <v>87.434557999999996</v>
      </c>
      <c r="F28" s="30">
        <v>251.77391800000001</v>
      </c>
      <c r="G28" s="30">
        <v>0.46654800000000002</v>
      </c>
      <c r="H28" s="30">
        <v>4.349081</v>
      </c>
      <c r="I28" s="30">
        <v>344.15430600000002</v>
      </c>
      <c r="J28" s="30">
        <f t="shared" si="0"/>
        <v>344.02410500000002</v>
      </c>
    </row>
    <row r="29" spans="1:10" x14ac:dyDescent="0.25">
      <c r="A29" s="57"/>
      <c r="B29" s="36" t="s">
        <v>78</v>
      </c>
      <c r="C29" s="32"/>
      <c r="D29" s="30">
        <v>0</v>
      </c>
      <c r="E29" s="30">
        <v>123.79917399999999</v>
      </c>
      <c r="F29" s="30">
        <v>270.87931099999997</v>
      </c>
      <c r="G29" s="30">
        <v>1.047971</v>
      </c>
      <c r="H29" s="30">
        <v>2.8792000000000002E-2</v>
      </c>
      <c r="I29" s="30">
        <v>395.75524799999999</v>
      </c>
      <c r="J29" s="30">
        <f t="shared" si="0"/>
        <v>395.75524799999999</v>
      </c>
    </row>
    <row r="30" spans="1:10" x14ac:dyDescent="0.25">
      <c r="A30" s="57"/>
      <c r="B30" s="36" t="s">
        <v>88</v>
      </c>
      <c r="C30" s="32"/>
      <c r="D30" s="30"/>
      <c r="E30" s="30"/>
      <c r="F30" s="30"/>
      <c r="G30" s="30"/>
      <c r="H30" s="30"/>
      <c r="I30" s="30"/>
      <c r="J30" s="30"/>
    </row>
    <row r="31" spans="1:10" x14ac:dyDescent="0.25">
      <c r="A31" s="57"/>
      <c r="B31" s="46" t="s">
        <v>5</v>
      </c>
      <c r="C31" s="32"/>
      <c r="D31" s="1">
        <f>SUM(D22,D27,D28,D29,D30)</f>
        <v>34.883277</v>
      </c>
      <c r="E31" s="1">
        <f t="shared" ref="E31:J31" si="6">SUM(E22,E27,E28,E29,E30)</f>
        <v>783.88848700000005</v>
      </c>
      <c r="F31" s="1">
        <f t="shared" si="6"/>
        <v>995.16584199999988</v>
      </c>
      <c r="G31" s="1">
        <f t="shared" si="6"/>
        <v>28.527196999999997</v>
      </c>
      <c r="H31" s="1">
        <f t="shared" si="6"/>
        <v>386.77795500000002</v>
      </c>
      <c r="I31" s="1">
        <f t="shared" si="6"/>
        <v>2229.2427579999999</v>
      </c>
      <c r="J31" s="1">
        <f t="shared" si="6"/>
        <v>2194.359481</v>
      </c>
    </row>
    <row r="34" spans="5:9" x14ac:dyDescent="0.25">
      <c r="E34" s="12"/>
      <c r="F34" s="12"/>
      <c r="G34" s="12"/>
      <c r="H34" s="12"/>
      <c r="I34" s="12"/>
    </row>
    <row r="35" spans="5:9" x14ac:dyDescent="0.25">
      <c r="E35" s="12"/>
      <c r="F35" s="12"/>
      <c r="G35" s="12"/>
      <c r="H35" s="12"/>
      <c r="I35" s="12"/>
    </row>
  </sheetData>
  <mergeCells count="6">
    <mergeCell ref="B4:B8"/>
    <mergeCell ref="B9:B13"/>
    <mergeCell ref="A18:A31"/>
    <mergeCell ref="B18:B22"/>
    <mergeCell ref="B23:B27"/>
    <mergeCell ref="A4:A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E28" sqref="E28"/>
    </sheetView>
  </sheetViews>
  <sheetFormatPr defaultRowHeight="15" x14ac:dyDescent="0.25"/>
  <cols>
    <col min="1" max="1" width="17.140625" customWidth="1"/>
    <col min="2" max="11" width="16.7109375" customWidth="1"/>
  </cols>
  <sheetData>
    <row r="1" spans="1:14" s="16" customFormat="1" x14ac:dyDescent="0.25">
      <c r="A1" s="17" t="s">
        <v>93</v>
      </c>
    </row>
    <row r="2" spans="1:14" s="16" customFormat="1" x14ac:dyDescent="0.25"/>
    <row r="3" spans="1:14" s="18" customFormat="1" ht="45" x14ac:dyDescent="0.25">
      <c r="A3" s="33" t="s">
        <v>6</v>
      </c>
      <c r="B3" s="33" t="s">
        <v>101</v>
      </c>
      <c r="C3" s="33" t="s">
        <v>9</v>
      </c>
      <c r="D3" s="33" t="s">
        <v>10</v>
      </c>
      <c r="E3" s="33" t="s">
        <v>11</v>
      </c>
      <c r="F3" s="33" t="s">
        <v>102</v>
      </c>
      <c r="G3" s="33" t="s">
        <v>103</v>
      </c>
      <c r="H3" s="33" t="s">
        <v>104</v>
      </c>
      <c r="I3" s="33" t="s">
        <v>105</v>
      </c>
      <c r="J3" s="33" t="s">
        <v>12</v>
      </c>
      <c r="K3" s="33" t="s">
        <v>13</v>
      </c>
    </row>
    <row r="4" spans="1:14" x14ac:dyDescent="0.25">
      <c r="A4" s="32" t="s">
        <v>14</v>
      </c>
      <c r="B4" s="24">
        <v>302382</v>
      </c>
      <c r="C4" s="24">
        <v>10393</v>
      </c>
      <c r="D4" s="24">
        <v>12800</v>
      </c>
      <c r="E4" s="20">
        <v>12800</v>
      </c>
      <c r="F4" s="35">
        <v>10943.38</v>
      </c>
      <c r="G4" s="35">
        <v>10943.38</v>
      </c>
      <c r="H4" s="29">
        <v>1</v>
      </c>
      <c r="I4" s="25">
        <v>1.0529999999999999</v>
      </c>
      <c r="J4" s="24">
        <v>10167</v>
      </c>
      <c r="K4" s="19">
        <v>52484439.799999997</v>
      </c>
      <c r="N4" s="48"/>
    </row>
    <row r="5" spans="1:14" x14ac:dyDescent="0.25">
      <c r="A5" s="32" t="s">
        <v>0</v>
      </c>
      <c r="B5" s="24">
        <v>2774</v>
      </c>
      <c r="C5" s="24">
        <v>13</v>
      </c>
      <c r="D5" s="24">
        <v>14</v>
      </c>
      <c r="E5" s="20">
        <v>18.72</v>
      </c>
      <c r="F5" s="35">
        <v>22.03</v>
      </c>
      <c r="G5" s="35">
        <v>29.06</v>
      </c>
      <c r="H5" s="29">
        <v>0.75800000000000001</v>
      </c>
      <c r="I5" s="25">
        <v>1.6950000000000001</v>
      </c>
      <c r="J5" s="24">
        <v>13</v>
      </c>
      <c r="K5" s="19">
        <v>240649.87</v>
      </c>
      <c r="N5" s="48"/>
    </row>
    <row r="6" spans="1:14" x14ac:dyDescent="0.25">
      <c r="A6" s="32" t="s">
        <v>1</v>
      </c>
      <c r="B6" s="24">
        <v>85412</v>
      </c>
      <c r="C6" s="24">
        <v>3630</v>
      </c>
      <c r="D6" s="24">
        <v>4702</v>
      </c>
      <c r="E6" s="20">
        <v>4008.25</v>
      </c>
      <c r="F6" s="35">
        <v>4413.4399999999996</v>
      </c>
      <c r="G6" s="35">
        <v>3785.27</v>
      </c>
      <c r="H6" s="29">
        <v>1.1659999999999999</v>
      </c>
      <c r="I6" s="25">
        <v>1.216</v>
      </c>
      <c r="J6" s="24">
        <v>3566</v>
      </c>
      <c r="K6" s="19">
        <v>21883505.399999999</v>
      </c>
      <c r="N6" s="48"/>
    </row>
    <row r="7" spans="1:14" x14ac:dyDescent="0.25">
      <c r="A7" s="32" t="s">
        <v>2</v>
      </c>
      <c r="B7" s="24">
        <v>162691</v>
      </c>
      <c r="C7" s="24">
        <v>4304</v>
      </c>
      <c r="D7" s="24">
        <v>4744</v>
      </c>
      <c r="E7" s="20">
        <v>5356.1</v>
      </c>
      <c r="F7" s="35">
        <v>1569.69</v>
      </c>
      <c r="G7" s="35">
        <v>2006.1</v>
      </c>
      <c r="H7" s="29">
        <v>0.78200000000000003</v>
      </c>
      <c r="I7" s="25">
        <v>0.36499999999999999</v>
      </c>
      <c r="J7" s="24">
        <v>4283</v>
      </c>
      <c r="K7" s="19">
        <v>8638518.0099999998</v>
      </c>
      <c r="N7" s="48"/>
    </row>
    <row r="8" spans="1:14" x14ac:dyDescent="0.25">
      <c r="A8" s="32" t="s">
        <v>7</v>
      </c>
      <c r="B8" s="24">
        <v>2438</v>
      </c>
      <c r="C8" s="24">
        <v>14</v>
      </c>
      <c r="D8" s="24">
        <v>16</v>
      </c>
      <c r="E8" s="20">
        <v>19.190000000000001</v>
      </c>
      <c r="F8" s="35">
        <v>27.8</v>
      </c>
      <c r="G8" s="35">
        <v>21.44</v>
      </c>
      <c r="H8" s="29">
        <v>1.296</v>
      </c>
      <c r="I8" s="25">
        <v>1.986</v>
      </c>
      <c r="J8" s="24">
        <v>14</v>
      </c>
      <c r="K8" s="19">
        <v>217766.75</v>
      </c>
      <c r="N8" s="48"/>
    </row>
    <row r="9" spans="1:14" x14ac:dyDescent="0.25">
      <c r="A9" s="32" t="s">
        <v>8</v>
      </c>
      <c r="B9" s="24">
        <v>49067</v>
      </c>
      <c r="C9" s="24">
        <v>2432</v>
      </c>
      <c r="D9" s="24">
        <v>3324</v>
      </c>
      <c r="E9" s="20">
        <v>3397.74</v>
      </c>
      <c r="F9" s="35">
        <v>4910.42</v>
      </c>
      <c r="G9" s="35">
        <v>5101.5</v>
      </c>
      <c r="H9" s="29">
        <v>0.96299999999999997</v>
      </c>
      <c r="I9" s="25">
        <v>2.0190000000000001</v>
      </c>
      <c r="J9" s="24">
        <v>2291</v>
      </c>
      <c r="K9" s="19">
        <v>21503999.800000001</v>
      </c>
      <c r="N9" s="48"/>
    </row>
    <row r="10" spans="1:14" x14ac:dyDescent="0.25">
      <c r="A10" s="32" t="s">
        <v>90</v>
      </c>
      <c r="B10" s="24">
        <f>SUM(B6:B9)</f>
        <v>299608</v>
      </c>
      <c r="C10" s="24">
        <f t="shared" ref="C10:G10" si="0">SUM(C6:C9)</f>
        <v>10380</v>
      </c>
      <c r="D10" s="24">
        <f t="shared" si="0"/>
        <v>12786</v>
      </c>
      <c r="E10" s="24">
        <f t="shared" si="0"/>
        <v>12781.28</v>
      </c>
      <c r="F10" s="24">
        <f t="shared" si="0"/>
        <v>10921.349999999999</v>
      </c>
      <c r="G10" s="24">
        <f t="shared" si="0"/>
        <v>10914.31</v>
      </c>
      <c r="H10" s="49">
        <f>F10/G10</f>
        <v>1.0006450247427459</v>
      </c>
      <c r="I10" s="50">
        <f>F10/C10</f>
        <v>1.0521531791907512</v>
      </c>
      <c r="J10" s="24">
        <f t="shared" ref="J10" si="1">SUM(J6:J9)</f>
        <v>10154</v>
      </c>
      <c r="K10" s="24">
        <f t="shared" ref="K10" si="2">SUM(K6:K9)</f>
        <v>52243789.959999993</v>
      </c>
      <c r="N10" s="4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3" sqref="C13:C18"/>
    </sheetView>
  </sheetViews>
  <sheetFormatPr defaultRowHeight="15" x14ac:dyDescent="0.25"/>
  <cols>
    <col min="1" max="1" width="11.5703125" customWidth="1"/>
    <col min="2" max="2" width="17" customWidth="1"/>
    <col min="3" max="12" width="17.5703125" customWidth="1"/>
  </cols>
  <sheetData>
    <row r="1" spans="1:12" s="17" customFormat="1" x14ac:dyDescent="0.25">
      <c r="A1" s="21" t="s">
        <v>94</v>
      </c>
    </row>
    <row r="2" spans="1:12" s="17" customFormat="1" x14ac:dyDescent="0.25"/>
    <row r="3" spans="1:12" s="18" customFormat="1" ht="45" x14ac:dyDescent="0.25">
      <c r="A3" s="28" t="s">
        <v>15</v>
      </c>
      <c r="B3" s="28" t="s">
        <v>16</v>
      </c>
      <c r="C3" s="45" t="s">
        <v>101</v>
      </c>
      <c r="D3" s="45" t="s">
        <v>9</v>
      </c>
      <c r="E3" s="45" t="s">
        <v>10</v>
      </c>
      <c r="F3" s="45" t="s">
        <v>11</v>
      </c>
      <c r="G3" s="45" t="s">
        <v>102</v>
      </c>
      <c r="H3" s="45" t="s">
        <v>103</v>
      </c>
      <c r="I3" s="45" t="s">
        <v>104</v>
      </c>
      <c r="J3" s="45" t="s">
        <v>105</v>
      </c>
      <c r="K3" s="45" t="s">
        <v>12</v>
      </c>
      <c r="L3" s="45" t="s">
        <v>13</v>
      </c>
    </row>
    <row r="4" spans="1:12" x14ac:dyDescent="0.25">
      <c r="A4" s="58" t="s">
        <v>70</v>
      </c>
      <c r="B4" s="32" t="s">
        <v>17</v>
      </c>
      <c r="C4" s="24">
        <v>73689</v>
      </c>
      <c r="D4" s="24">
        <v>2064</v>
      </c>
      <c r="E4" s="24">
        <v>2982</v>
      </c>
      <c r="F4" s="20">
        <v>2971.8</v>
      </c>
      <c r="G4" s="29">
        <v>4686.3999999999996</v>
      </c>
      <c r="H4" s="29">
        <v>4641.33</v>
      </c>
      <c r="I4" s="29">
        <v>1.01</v>
      </c>
      <c r="J4" s="25">
        <v>2.2709999999999999</v>
      </c>
      <c r="K4" s="24">
        <v>1967</v>
      </c>
      <c r="L4" s="19">
        <v>22298991.300000001</v>
      </c>
    </row>
    <row r="5" spans="1:12" x14ac:dyDescent="0.25">
      <c r="A5" s="59"/>
      <c r="B5" s="32" t="s">
        <v>18</v>
      </c>
      <c r="C5" s="24">
        <v>228663</v>
      </c>
      <c r="D5" s="24">
        <v>8326</v>
      </c>
      <c r="E5" s="24">
        <v>9811</v>
      </c>
      <c r="F5" s="20">
        <v>9825.7000000000007</v>
      </c>
      <c r="G5" s="29">
        <v>6247.99</v>
      </c>
      <c r="H5" s="29">
        <v>6298.25</v>
      </c>
      <c r="I5" s="29">
        <v>0.99199999999999999</v>
      </c>
      <c r="J5" s="25">
        <v>0.75</v>
      </c>
      <c r="K5" s="24">
        <v>8197</v>
      </c>
      <c r="L5" s="19">
        <v>30143325.5</v>
      </c>
    </row>
    <row r="6" spans="1:12" x14ac:dyDescent="0.25">
      <c r="A6" s="60"/>
      <c r="B6" s="32" t="s">
        <v>19</v>
      </c>
      <c r="C6" s="24">
        <v>30</v>
      </c>
      <c r="D6" s="24">
        <v>3</v>
      </c>
      <c r="E6" s="24">
        <v>7</v>
      </c>
      <c r="F6" s="20">
        <v>2.4900000000000002</v>
      </c>
      <c r="G6" s="29">
        <v>8.99</v>
      </c>
      <c r="H6" s="29">
        <v>3.8</v>
      </c>
      <c r="I6" s="29">
        <v>2.3660000000000001</v>
      </c>
      <c r="J6" s="25">
        <v>2.996</v>
      </c>
      <c r="K6" s="24">
        <v>3</v>
      </c>
      <c r="L6" s="19">
        <v>42123.07</v>
      </c>
    </row>
    <row r="7" spans="1:12" x14ac:dyDescent="0.25">
      <c r="A7" s="58" t="s">
        <v>20</v>
      </c>
      <c r="B7" s="32" t="s">
        <v>21</v>
      </c>
      <c r="C7" s="24">
        <v>62267</v>
      </c>
      <c r="D7" s="24">
        <v>2286</v>
      </c>
      <c r="E7" s="24">
        <v>2812</v>
      </c>
      <c r="F7" s="20">
        <v>2869.44</v>
      </c>
      <c r="G7" s="29">
        <v>2576.54</v>
      </c>
      <c r="H7" s="29">
        <v>2551.5100000000002</v>
      </c>
      <c r="I7" s="29">
        <v>1.01</v>
      </c>
      <c r="J7" s="25">
        <v>1.127</v>
      </c>
      <c r="K7" s="24">
        <v>2223</v>
      </c>
      <c r="L7" s="19">
        <v>11620343.9</v>
      </c>
    </row>
    <row r="8" spans="1:12" x14ac:dyDescent="0.25">
      <c r="A8" s="59"/>
      <c r="B8" s="32" t="s">
        <v>22</v>
      </c>
      <c r="C8" s="24">
        <v>39075</v>
      </c>
      <c r="D8" s="24">
        <v>1473</v>
      </c>
      <c r="E8" s="24">
        <v>1871</v>
      </c>
      <c r="F8" s="20">
        <v>1819.56</v>
      </c>
      <c r="G8" s="29">
        <v>1650.05</v>
      </c>
      <c r="H8" s="29">
        <v>1608.19</v>
      </c>
      <c r="I8" s="29">
        <v>1.026</v>
      </c>
      <c r="J8" s="25">
        <v>1.1200000000000001</v>
      </c>
      <c r="K8" s="24">
        <v>1434</v>
      </c>
      <c r="L8" s="19">
        <v>7567714.4699999997</v>
      </c>
    </row>
    <row r="9" spans="1:12" x14ac:dyDescent="0.25">
      <c r="A9" s="59"/>
      <c r="B9" s="32" t="s">
        <v>23</v>
      </c>
      <c r="C9" s="24">
        <v>152278</v>
      </c>
      <c r="D9" s="24">
        <v>5200</v>
      </c>
      <c r="E9" s="24">
        <v>6224</v>
      </c>
      <c r="F9" s="20">
        <v>6318.24</v>
      </c>
      <c r="G9" s="29">
        <v>4478.9399999999996</v>
      </c>
      <c r="H9" s="29">
        <v>4623.67</v>
      </c>
      <c r="I9" s="29">
        <v>0.96899999999999997</v>
      </c>
      <c r="J9" s="25">
        <v>0.86099999999999999</v>
      </c>
      <c r="K9" s="24">
        <v>5135</v>
      </c>
      <c r="L9" s="19">
        <v>21865403.5</v>
      </c>
    </row>
    <row r="10" spans="1:12" x14ac:dyDescent="0.25">
      <c r="A10" s="59"/>
      <c r="B10" s="32" t="s">
        <v>24</v>
      </c>
      <c r="C10" s="24">
        <v>567</v>
      </c>
      <c r="D10" s="24">
        <v>23</v>
      </c>
      <c r="E10" s="24">
        <v>24</v>
      </c>
      <c r="F10" s="20">
        <v>20.34</v>
      </c>
      <c r="G10" s="29">
        <v>13.77</v>
      </c>
      <c r="H10" s="29">
        <v>13.32</v>
      </c>
      <c r="I10" s="29">
        <v>1.034</v>
      </c>
      <c r="J10" s="25">
        <v>0.59899999999999998</v>
      </c>
      <c r="K10" s="24">
        <v>21</v>
      </c>
      <c r="L10" s="19">
        <v>77145.899999999994</v>
      </c>
    </row>
    <row r="11" spans="1:12" x14ac:dyDescent="0.25">
      <c r="A11" s="59"/>
      <c r="B11" s="32" t="s">
        <v>25</v>
      </c>
      <c r="C11" s="24">
        <v>4623</v>
      </c>
      <c r="D11" s="24">
        <v>259</v>
      </c>
      <c r="E11" s="24">
        <v>324</v>
      </c>
      <c r="F11" s="20">
        <v>254.98</v>
      </c>
      <c r="G11" s="29">
        <v>193.81</v>
      </c>
      <c r="H11" s="29">
        <v>141.94</v>
      </c>
      <c r="I11" s="29">
        <v>1.365</v>
      </c>
      <c r="J11" s="25">
        <v>0.748</v>
      </c>
      <c r="K11" s="24">
        <v>257</v>
      </c>
      <c r="L11" s="19">
        <v>973826.83</v>
      </c>
    </row>
    <row r="12" spans="1:12" x14ac:dyDescent="0.25">
      <c r="A12" s="60"/>
      <c r="B12" s="32" t="s">
        <v>26</v>
      </c>
      <c r="C12" s="24">
        <v>43572</v>
      </c>
      <c r="D12" s="24">
        <v>1152</v>
      </c>
      <c r="E12" s="24">
        <v>1545</v>
      </c>
      <c r="F12" s="20">
        <v>1517.44</v>
      </c>
      <c r="G12" s="29">
        <v>2030.27</v>
      </c>
      <c r="H12" s="29">
        <v>2004.75</v>
      </c>
      <c r="I12" s="29">
        <v>1.0129999999999999</v>
      </c>
      <c r="J12" s="25">
        <v>1.762</v>
      </c>
      <c r="K12" s="24">
        <v>1097</v>
      </c>
      <c r="L12" s="19">
        <v>10380005.199999999</v>
      </c>
    </row>
    <row r="13" spans="1:12" x14ac:dyDescent="0.25">
      <c r="A13" s="61" t="s">
        <v>71</v>
      </c>
      <c r="B13" s="32" t="s">
        <v>27</v>
      </c>
      <c r="C13" s="24">
        <v>73538</v>
      </c>
      <c r="D13" s="24">
        <v>365</v>
      </c>
      <c r="E13" s="24">
        <v>390</v>
      </c>
      <c r="F13" s="20">
        <v>434.51</v>
      </c>
      <c r="G13" s="29">
        <v>398.85</v>
      </c>
      <c r="H13" s="29">
        <v>506.07</v>
      </c>
      <c r="I13" s="29">
        <v>0.78800000000000003</v>
      </c>
      <c r="J13" s="25">
        <v>1.093</v>
      </c>
      <c r="K13" s="24">
        <v>363</v>
      </c>
      <c r="L13" s="19">
        <v>4542934.07</v>
      </c>
    </row>
    <row r="14" spans="1:12" x14ac:dyDescent="0.25">
      <c r="A14" s="61"/>
      <c r="B14" s="32" t="s">
        <v>28</v>
      </c>
      <c r="C14" s="24">
        <v>68554</v>
      </c>
      <c r="D14" s="24">
        <v>2582</v>
      </c>
      <c r="E14" s="24">
        <v>2824</v>
      </c>
      <c r="F14" s="20">
        <v>2891.28</v>
      </c>
      <c r="G14" s="29">
        <v>884.47</v>
      </c>
      <c r="H14" s="29">
        <v>1058.58</v>
      </c>
      <c r="I14" s="29">
        <v>0.83599999999999997</v>
      </c>
      <c r="J14" s="25">
        <v>0.34300000000000003</v>
      </c>
      <c r="K14" s="24">
        <v>2572</v>
      </c>
      <c r="L14" s="19">
        <v>4803778.0599999996</v>
      </c>
    </row>
    <row r="15" spans="1:12" x14ac:dyDescent="0.25">
      <c r="A15" s="61"/>
      <c r="B15" s="32" t="s">
        <v>29</v>
      </c>
      <c r="C15" s="24">
        <v>109713</v>
      </c>
      <c r="D15" s="24">
        <v>4317</v>
      </c>
      <c r="E15" s="24">
        <v>5040</v>
      </c>
      <c r="F15" s="20">
        <v>5305.6</v>
      </c>
      <c r="G15" s="29">
        <v>2789.93</v>
      </c>
      <c r="H15" s="29">
        <v>3017.34</v>
      </c>
      <c r="I15" s="29">
        <v>0.92500000000000004</v>
      </c>
      <c r="J15" s="25">
        <v>0.64600000000000002</v>
      </c>
      <c r="K15" s="24">
        <v>4273</v>
      </c>
      <c r="L15" s="19">
        <v>12715497.5</v>
      </c>
    </row>
    <row r="16" spans="1:12" x14ac:dyDescent="0.25">
      <c r="A16" s="61"/>
      <c r="B16" s="32" t="s">
        <v>30</v>
      </c>
      <c r="C16" s="24">
        <v>19629</v>
      </c>
      <c r="D16" s="24">
        <v>1006</v>
      </c>
      <c r="E16" s="24">
        <v>1444</v>
      </c>
      <c r="F16" s="20">
        <v>1460.7</v>
      </c>
      <c r="G16" s="29">
        <v>2222.3000000000002</v>
      </c>
      <c r="H16" s="29">
        <v>2229.96</v>
      </c>
      <c r="I16" s="29">
        <v>0.997</v>
      </c>
      <c r="J16" s="25">
        <v>2.2090000000000001</v>
      </c>
      <c r="K16" s="24">
        <v>936</v>
      </c>
      <c r="L16" s="19">
        <v>9881262.5700000003</v>
      </c>
    </row>
    <row r="17" spans="1:12" x14ac:dyDescent="0.25">
      <c r="A17" s="61"/>
      <c r="B17" s="32" t="s">
        <v>31</v>
      </c>
      <c r="C17" s="24">
        <v>25324</v>
      </c>
      <c r="D17" s="24">
        <v>1662</v>
      </c>
      <c r="E17" s="24">
        <v>2391</v>
      </c>
      <c r="F17" s="20">
        <v>2174.92</v>
      </c>
      <c r="G17" s="29">
        <v>3627</v>
      </c>
      <c r="H17" s="29">
        <v>3315.36</v>
      </c>
      <c r="I17" s="29">
        <v>1.0940000000000001</v>
      </c>
      <c r="J17" s="25">
        <v>2.1819999999999999</v>
      </c>
      <c r="K17" s="24">
        <v>1576</v>
      </c>
      <c r="L17" s="19">
        <v>16001114.199999999</v>
      </c>
    </row>
    <row r="18" spans="1:12" x14ac:dyDescent="0.25">
      <c r="A18" s="61"/>
      <c r="B18" s="32" t="s">
        <v>32</v>
      </c>
      <c r="C18" s="24">
        <v>5624</v>
      </c>
      <c r="D18" s="24">
        <v>461</v>
      </c>
      <c r="E18" s="24">
        <v>711</v>
      </c>
      <c r="F18" s="20">
        <v>532.99</v>
      </c>
      <c r="G18" s="29">
        <v>1020.83</v>
      </c>
      <c r="H18" s="29">
        <v>816.07</v>
      </c>
      <c r="I18" s="29">
        <v>1.2509999999999999</v>
      </c>
      <c r="J18" s="25">
        <v>2.214</v>
      </c>
      <c r="K18" s="24">
        <v>447</v>
      </c>
      <c r="L18" s="19">
        <v>4539853.45</v>
      </c>
    </row>
  </sheetData>
  <mergeCells count="3">
    <mergeCell ref="A4:A6"/>
    <mergeCell ref="A7:A12"/>
    <mergeCell ref="A13:A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23" sqref="F23"/>
    </sheetView>
  </sheetViews>
  <sheetFormatPr defaultRowHeight="15" x14ac:dyDescent="0.25"/>
  <cols>
    <col min="1" max="1" width="12.42578125" bestFit="1" customWidth="1"/>
    <col min="2" max="2" width="22.5703125" bestFit="1" customWidth="1"/>
    <col min="3" max="12" width="17.5703125" customWidth="1"/>
  </cols>
  <sheetData>
    <row r="1" spans="1:12" x14ac:dyDescent="0.25">
      <c r="A1" s="37" t="s">
        <v>95</v>
      </c>
    </row>
    <row r="3" spans="1:12" s="27" customFormat="1" ht="45" x14ac:dyDescent="0.25">
      <c r="A3" s="33" t="s">
        <v>15</v>
      </c>
      <c r="B3" s="33" t="s">
        <v>16</v>
      </c>
      <c r="C3" s="45" t="s">
        <v>101</v>
      </c>
      <c r="D3" s="45" t="s">
        <v>9</v>
      </c>
      <c r="E3" s="45" t="s">
        <v>10</v>
      </c>
      <c r="F3" s="45" t="s">
        <v>11</v>
      </c>
      <c r="G3" s="45" t="s">
        <v>102</v>
      </c>
      <c r="H3" s="45" t="s">
        <v>103</v>
      </c>
      <c r="I3" s="45" t="s">
        <v>104</v>
      </c>
      <c r="J3" s="45" t="s">
        <v>105</v>
      </c>
      <c r="K3" s="45" t="s">
        <v>12</v>
      </c>
      <c r="L3" s="45" t="s">
        <v>13</v>
      </c>
    </row>
    <row r="4" spans="1:12" x14ac:dyDescent="0.25">
      <c r="A4" s="61" t="s">
        <v>4</v>
      </c>
      <c r="B4" s="32" t="s">
        <v>79</v>
      </c>
      <c r="C4" s="24">
        <v>13949</v>
      </c>
      <c r="D4" s="24">
        <v>22</v>
      </c>
      <c r="E4" s="24">
        <v>22</v>
      </c>
      <c r="F4" s="20">
        <v>28.91</v>
      </c>
      <c r="G4" s="29">
        <v>56.08</v>
      </c>
      <c r="H4" s="29">
        <v>63.23</v>
      </c>
      <c r="I4" s="29">
        <v>0.88700000000000001</v>
      </c>
      <c r="J4" s="25">
        <v>2.5489999999999999</v>
      </c>
      <c r="K4" s="24">
        <v>21</v>
      </c>
      <c r="L4" s="19">
        <v>655880.51</v>
      </c>
    </row>
    <row r="5" spans="1:12" x14ac:dyDescent="0.25">
      <c r="A5" s="61"/>
      <c r="B5" s="32" t="s">
        <v>80</v>
      </c>
      <c r="C5" s="24">
        <v>23023</v>
      </c>
      <c r="D5" s="24">
        <v>12</v>
      </c>
      <c r="E5" s="24">
        <v>13</v>
      </c>
      <c r="F5" s="20">
        <v>12.76</v>
      </c>
      <c r="G5" s="29">
        <v>40.89</v>
      </c>
      <c r="H5" s="29">
        <v>34.049999999999997</v>
      </c>
      <c r="I5" s="29">
        <v>1.2010000000000001</v>
      </c>
      <c r="J5" s="25">
        <v>3.407</v>
      </c>
      <c r="K5" s="24">
        <v>11</v>
      </c>
      <c r="L5" s="19">
        <v>593271.24</v>
      </c>
    </row>
    <row r="6" spans="1:12" x14ac:dyDescent="0.25">
      <c r="A6" s="61"/>
      <c r="B6" s="32" t="s">
        <v>81</v>
      </c>
      <c r="C6" s="24">
        <v>9076</v>
      </c>
      <c r="D6" s="24">
        <v>101</v>
      </c>
      <c r="E6" s="24">
        <v>112</v>
      </c>
      <c r="F6" s="20">
        <v>173.53</v>
      </c>
      <c r="G6" s="29">
        <v>221.3</v>
      </c>
      <c r="H6" s="29">
        <v>332.89</v>
      </c>
      <c r="I6" s="29">
        <v>0.66500000000000004</v>
      </c>
      <c r="J6" s="25">
        <v>2.1909999999999998</v>
      </c>
      <c r="K6" s="24">
        <v>101</v>
      </c>
      <c r="L6" s="19">
        <v>2576925.6800000002</v>
      </c>
    </row>
    <row r="7" spans="1:12" x14ac:dyDescent="0.25">
      <c r="A7" s="61"/>
      <c r="B7" s="32" t="s">
        <v>82</v>
      </c>
      <c r="C7" s="24">
        <v>8830</v>
      </c>
      <c r="D7" s="24">
        <v>2</v>
      </c>
      <c r="E7" s="24">
        <v>2</v>
      </c>
      <c r="F7" s="20">
        <v>0.9</v>
      </c>
      <c r="G7" s="29">
        <v>6.35</v>
      </c>
      <c r="H7" s="29">
        <v>2.84</v>
      </c>
      <c r="I7" s="29">
        <v>2.2389999999999999</v>
      </c>
      <c r="J7" s="25">
        <v>3.1760000000000002</v>
      </c>
      <c r="K7" s="24">
        <v>2</v>
      </c>
      <c r="L7" s="19">
        <v>111125.36</v>
      </c>
    </row>
    <row r="8" spans="1:12" x14ac:dyDescent="0.25">
      <c r="A8" s="61"/>
      <c r="B8" s="39" t="s">
        <v>87</v>
      </c>
      <c r="C8" s="13">
        <v>54878</v>
      </c>
      <c r="D8" s="13">
        <v>137</v>
      </c>
      <c r="E8" s="13">
        <v>149</v>
      </c>
      <c r="F8" s="40">
        <v>216.1</v>
      </c>
      <c r="G8" s="41">
        <v>324.61</v>
      </c>
      <c r="H8" s="41">
        <v>433.01</v>
      </c>
      <c r="I8" s="41">
        <v>0.75</v>
      </c>
      <c r="J8" s="14">
        <v>2.3690000000000002</v>
      </c>
      <c r="K8" s="13">
        <v>135</v>
      </c>
      <c r="L8" s="42">
        <v>3937202.79</v>
      </c>
    </row>
    <row r="9" spans="1:12" x14ac:dyDescent="0.25">
      <c r="A9" s="61" t="s">
        <v>3</v>
      </c>
      <c r="B9" s="32" t="s">
        <v>83</v>
      </c>
      <c r="C9" s="24">
        <v>10733</v>
      </c>
      <c r="D9" s="24">
        <v>887</v>
      </c>
      <c r="E9" s="24">
        <v>1339</v>
      </c>
      <c r="F9" s="20">
        <v>1315.43</v>
      </c>
      <c r="G9" s="29">
        <v>1919.34</v>
      </c>
      <c r="H9" s="29">
        <v>1882.41</v>
      </c>
      <c r="I9" s="29">
        <v>1.02</v>
      </c>
      <c r="J9" s="25">
        <v>2.1640000000000001</v>
      </c>
      <c r="K9" s="24">
        <v>845</v>
      </c>
      <c r="L9" s="19">
        <v>8611244.5899999999</v>
      </c>
    </row>
    <row r="10" spans="1:12" x14ac:dyDescent="0.25">
      <c r="A10" s="61"/>
      <c r="B10" s="32" t="s">
        <v>84</v>
      </c>
      <c r="C10" s="24">
        <v>45910</v>
      </c>
      <c r="D10" s="24">
        <v>1598</v>
      </c>
      <c r="E10" s="24">
        <v>2077</v>
      </c>
      <c r="F10" s="20">
        <v>2102.77</v>
      </c>
      <c r="G10" s="29">
        <v>3121.98</v>
      </c>
      <c r="H10" s="29">
        <v>3182.43</v>
      </c>
      <c r="I10" s="29">
        <v>0.98099999999999998</v>
      </c>
      <c r="J10" s="25">
        <v>1.954</v>
      </c>
      <c r="K10" s="24">
        <v>1503</v>
      </c>
      <c r="L10" s="19">
        <v>13869032.300000001</v>
      </c>
    </row>
    <row r="11" spans="1:12" x14ac:dyDescent="0.25">
      <c r="A11" s="61"/>
      <c r="B11" s="32" t="s">
        <v>85</v>
      </c>
      <c r="C11" s="24">
        <v>17943</v>
      </c>
      <c r="D11" s="24">
        <v>1645</v>
      </c>
      <c r="E11" s="24">
        <v>2522</v>
      </c>
      <c r="F11" s="20">
        <v>2407.17</v>
      </c>
      <c r="G11" s="29">
        <v>4032.31</v>
      </c>
      <c r="H11" s="29">
        <v>3830.46</v>
      </c>
      <c r="I11" s="29">
        <v>1.0529999999999999</v>
      </c>
      <c r="J11" s="25">
        <v>2.4510000000000001</v>
      </c>
      <c r="K11" s="24">
        <v>1568</v>
      </c>
      <c r="L11" s="19">
        <v>18257746.600000001</v>
      </c>
    </row>
    <row r="12" spans="1:12" x14ac:dyDescent="0.25">
      <c r="A12" s="61"/>
      <c r="B12" s="32" t="s">
        <v>86</v>
      </c>
      <c r="C12" s="24">
        <v>10194</v>
      </c>
      <c r="D12" s="24">
        <v>85</v>
      </c>
      <c r="E12" s="24">
        <v>100</v>
      </c>
      <c r="F12" s="20">
        <v>100.44</v>
      </c>
      <c r="G12" s="29">
        <v>134.4</v>
      </c>
      <c r="H12" s="29">
        <v>135.79</v>
      </c>
      <c r="I12" s="29">
        <v>0.99</v>
      </c>
      <c r="J12" s="25">
        <v>1.581</v>
      </c>
      <c r="K12" s="24">
        <v>83</v>
      </c>
      <c r="L12" s="19">
        <v>691336.16</v>
      </c>
    </row>
    <row r="13" spans="1:12" x14ac:dyDescent="0.25">
      <c r="A13" s="61"/>
      <c r="B13" s="39" t="s">
        <v>87</v>
      </c>
      <c r="C13" s="13">
        <v>84780</v>
      </c>
      <c r="D13" s="13">
        <v>4215</v>
      </c>
      <c r="E13" s="13">
        <v>6038</v>
      </c>
      <c r="F13" s="40">
        <v>5925.81</v>
      </c>
      <c r="G13" s="41">
        <v>9208.0300000000007</v>
      </c>
      <c r="H13" s="41">
        <v>9031.1</v>
      </c>
      <c r="I13" s="41">
        <v>1.02</v>
      </c>
      <c r="J13" s="14">
        <v>2.1850000000000001</v>
      </c>
      <c r="K13" s="13">
        <v>3999</v>
      </c>
      <c r="L13" s="42">
        <v>41429359.600000001</v>
      </c>
    </row>
    <row r="14" spans="1:12" x14ac:dyDescent="0.25">
      <c r="A14" s="38" t="s">
        <v>77</v>
      </c>
      <c r="B14" s="32"/>
      <c r="C14" s="24">
        <v>148032</v>
      </c>
      <c r="D14" s="24">
        <v>6027</v>
      </c>
      <c r="E14" s="24">
        <v>6599</v>
      </c>
      <c r="F14" s="20">
        <v>6644.09</v>
      </c>
      <c r="G14" s="29">
        <v>1362.57</v>
      </c>
      <c r="H14" s="29">
        <v>1431.1</v>
      </c>
      <c r="I14" s="29">
        <v>0.95199999999999996</v>
      </c>
      <c r="J14" s="25">
        <v>0.22600000000000001</v>
      </c>
      <c r="K14" s="24">
        <v>6019</v>
      </c>
      <c r="L14" s="19">
        <v>6649074.9500000002</v>
      </c>
    </row>
    <row r="15" spans="1:12" x14ac:dyDescent="0.25">
      <c r="A15" s="38" t="s">
        <v>78</v>
      </c>
      <c r="B15" s="32"/>
      <c r="C15" s="24">
        <v>14692</v>
      </c>
      <c r="D15" s="24">
        <v>14</v>
      </c>
      <c r="E15" s="24">
        <v>14</v>
      </c>
      <c r="F15" s="20">
        <v>14</v>
      </c>
      <c r="G15" s="29">
        <v>48.17</v>
      </c>
      <c r="H15" s="29">
        <v>48.17</v>
      </c>
      <c r="I15" s="29">
        <v>1</v>
      </c>
      <c r="J15" s="25">
        <v>3.4409999999999998</v>
      </c>
      <c r="K15" s="24">
        <v>14</v>
      </c>
      <c r="L15" s="19">
        <v>468802.49</v>
      </c>
    </row>
    <row r="16" spans="1:12" x14ac:dyDescent="0.25">
      <c r="A16" s="38" t="s">
        <v>88</v>
      </c>
      <c r="B16" s="32"/>
      <c r="C16" s="24"/>
      <c r="D16" s="24"/>
      <c r="E16" s="24"/>
      <c r="F16" s="20"/>
      <c r="G16" s="29"/>
      <c r="H16" s="29"/>
      <c r="I16" s="29"/>
      <c r="J16" s="25"/>
      <c r="K16" s="24"/>
      <c r="L16" s="19"/>
    </row>
  </sheetData>
  <mergeCells count="2">
    <mergeCell ref="A9:A13"/>
    <mergeCell ref="A4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5" sqref="B5:B12"/>
    </sheetView>
  </sheetViews>
  <sheetFormatPr defaultRowHeight="15" x14ac:dyDescent="0.25"/>
  <cols>
    <col min="1" max="1" width="40.140625" bestFit="1" customWidth="1"/>
    <col min="2" max="2" width="11" bestFit="1" customWidth="1"/>
    <col min="3" max="3" width="14.140625" bestFit="1" customWidth="1"/>
    <col min="4" max="4" width="12.140625" bestFit="1" customWidth="1"/>
    <col min="5" max="5" width="14.28515625" bestFit="1" customWidth="1"/>
    <col min="6" max="6" width="16.7109375" bestFit="1" customWidth="1"/>
    <col min="7" max="7" width="18.85546875" bestFit="1" customWidth="1"/>
  </cols>
  <sheetData>
    <row r="1" spans="1:7" s="17" customFormat="1" x14ac:dyDescent="0.25">
      <c r="A1" s="17" t="s">
        <v>96</v>
      </c>
    </row>
    <row r="2" spans="1:7" s="17" customFormat="1" x14ac:dyDescent="0.25"/>
    <row r="3" spans="1:7" x14ac:dyDescent="0.25">
      <c r="A3" s="22" t="s">
        <v>72</v>
      </c>
      <c r="B3" s="22" t="s">
        <v>73</v>
      </c>
      <c r="C3" s="22" t="s">
        <v>74</v>
      </c>
      <c r="D3" s="22" t="s">
        <v>75</v>
      </c>
      <c r="E3" s="22" t="s">
        <v>76</v>
      </c>
      <c r="F3" s="22" t="s">
        <v>106</v>
      </c>
      <c r="G3" s="22" t="s">
        <v>107</v>
      </c>
    </row>
    <row r="4" spans="1:7" x14ac:dyDescent="0.25">
      <c r="A4" s="22" t="s">
        <v>5</v>
      </c>
      <c r="B4" s="24">
        <v>12800</v>
      </c>
      <c r="C4" s="23">
        <v>1</v>
      </c>
      <c r="D4" s="29">
        <v>10943.376679000001</v>
      </c>
      <c r="E4" s="15">
        <v>1</v>
      </c>
      <c r="F4" s="30">
        <v>52484439.843000002</v>
      </c>
      <c r="G4" s="15">
        <v>1</v>
      </c>
    </row>
    <row r="5" spans="1:7" x14ac:dyDescent="0.25">
      <c r="A5" s="22" t="s">
        <v>33</v>
      </c>
      <c r="B5" s="24">
        <v>1018</v>
      </c>
      <c r="C5" s="23">
        <v>7.9500000000000001E-2</v>
      </c>
      <c r="D5" s="29">
        <v>2594.8095334</v>
      </c>
      <c r="E5" s="15">
        <v>0.23710000000000001</v>
      </c>
      <c r="F5" s="30">
        <v>12288825.798</v>
      </c>
      <c r="G5" s="15">
        <v>0.2341</v>
      </c>
    </row>
    <row r="6" spans="1:7" x14ac:dyDescent="0.25">
      <c r="A6" s="22" t="s">
        <v>34</v>
      </c>
      <c r="B6" s="24">
        <v>1681</v>
      </c>
      <c r="C6" s="23">
        <v>0.1313</v>
      </c>
      <c r="D6" s="29">
        <v>2233.2913893</v>
      </c>
      <c r="E6" s="15">
        <v>0.2041</v>
      </c>
      <c r="F6" s="30">
        <v>10065889.059</v>
      </c>
      <c r="G6" s="15">
        <v>0.1918</v>
      </c>
    </row>
    <row r="7" spans="1:7" x14ac:dyDescent="0.25">
      <c r="A7" s="22" t="s">
        <v>35</v>
      </c>
      <c r="B7" s="24">
        <v>265</v>
      </c>
      <c r="C7" s="23">
        <v>2.07E-2</v>
      </c>
      <c r="D7" s="29">
        <v>433.87207010999998</v>
      </c>
      <c r="E7" s="15">
        <v>3.9600000000000003E-2</v>
      </c>
      <c r="F7" s="30">
        <v>1921491.0611</v>
      </c>
      <c r="G7" s="15">
        <v>3.6600000000000001E-2</v>
      </c>
    </row>
    <row r="8" spans="1:7" x14ac:dyDescent="0.25">
      <c r="A8" s="22" t="s">
        <v>36</v>
      </c>
      <c r="B8" s="24">
        <v>546</v>
      </c>
      <c r="C8" s="23">
        <v>4.2700000000000002E-2</v>
      </c>
      <c r="D8" s="29">
        <v>652.18292375999999</v>
      </c>
      <c r="E8" s="15">
        <v>5.96E-2</v>
      </c>
      <c r="F8" s="30">
        <v>3345177.1403999999</v>
      </c>
      <c r="G8" s="15">
        <v>6.3700000000000007E-2</v>
      </c>
    </row>
    <row r="9" spans="1:7" x14ac:dyDescent="0.25">
      <c r="A9" s="22" t="s">
        <v>37</v>
      </c>
      <c r="B9" s="24">
        <v>1271</v>
      </c>
      <c r="C9" s="23">
        <v>9.9299999999999999E-2</v>
      </c>
      <c r="D9" s="29">
        <v>1971.5737047</v>
      </c>
      <c r="E9" s="15">
        <v>0.1802</v>
      </c>
      <c r="F9" s="30">
        <v>9182252.8542999998</v>
      </c>
      <c r="G9" s="15">
        <v>0.17499999999999999</v>
      </c>
    </row>
    <row r="10" spans="1:7" x14ac:dyDescent="0.25">
      <c r="A10" s="22" t="s">
        <v>38</v>
      </c>
      <c r="B10" s="24">
        <v>378</v>
      </c>
      <c r="C10" s="23">
        <v>2.9499999999999998E-2</v>
      </c>
      <c r="D10" s="29">
        <v>698.27472745</v>
      </c>
      <c r="E10" s="15">
        <v>6.3799999999999996E-2</v>
      </c>
      <c r="F10" s="30">
        <v>3905872.8821999999</v>
      </c>
      <c r="G10" s="15">
        <v>7.4399999999999994E-2</v>
      </c>
    </row>
    <row r="11" spans="1:7" x14ac:dyDescent="0.25">
      <c r="A11" s="22" t="s">
        <v>39</v>
      </c>
      <c r="B11" s="24">
        <v>6121</v>
      </c>
      <c r="C11" s="23">
        <v>0.47820000000000001</v>
      </c>
      <c r="D11" s="29">
        <v>718.95333592999998</v>
      </c>
      <c r="E11" s="15">
        <v>6.5699999999999995E-2</v>
      </c>
      <c r="F11" s="30">
        <v>3640903.111</v>
      </c>
      <c r="G11" s="15">
        <v>6.9400000000000003E-2</v>
      </c>
    </row>
    <row r="12" spans="1:7" x14ac:dyDescent="0.25">
      <c r="A12" s="22" t="s">
        <v>40</v>
      </c>
      <c r="B12" s="24">
        <v>1520</v>
      </c>
      <c r="C12" s="23">
        <v>0.1188</v>
      </c>
      <c r="D12" s="29">
        <v>1640.4189942999999</v>
      </c>
      <c r="E12" s="15">
        <v>0.14990000000000001</v>
      </c>
      <c r="F12" s="30">
        <v>8134027.9359999998</v>
      </c>
      <c r="G12" s="15">
        <v>0.155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" sqref="K1"/>
    </sheetView>
  </sheetViews>
  <sheetFormatPr defaultRowHeight="15" x14ac:dyDescent="0.25"/>
  <cols>
    <col min="1" max="1" width="94.140625" bestFit="1" customWidth="1"/>
    <col min="2" max="5" width="17" customWidth="1"/>
    <col min="6" max="6" width="16.7109375" bestFit="1" customWidth="1"/>
    <col min="7" max="7" width="18.85546875" bestFit="1" customWidth="1"/>
  </cols>
  <sheetData>
    <row r="1" spans="1:7" s="21" customFormat="1" x14ac:dyDescent="0.25">
      <c r="A1" s="21" t="s">
        <v>97</v>
      </c>
    </row>
    <row r="2" spans="1:7" s="21" customFormat="1" x14ac:dyDescent="0.25"/>
    <row r="3" spans="1:7" x14ac:dyDescent="0.25">
      <c r="A3" s="22" t="s">
        <v>110</v>
      </c>
      <c r="B3" s="22" t="s">
        <v>73</v>
      </c>
      <c r="C3" s="22" t="s">
        <v>74</v>
      </c>
      <c r="D3" s="22" t="s">
        <v>75</v>
      </c>
      <c r="E3" s="22" t="s">
        <v>76</v>
      </c>
      <c r="F3" s="22" t="s">
        <v>106</v>
      </c>
      <c r="G3" s="22" t="s">
        <v>107</v>
      </c>
    </row>
    <row r="4" spans="1:7" x14ac:dyDescent="0.25">
      <c r="A4" s="22" t="s">
        <v>111</v>
      </c>
      <c r="B4" s="24">
        <v>2281</v>
      </c>
      <c r="C4" s="23">
        <v>0.1782</v>
      </c>
      <c r="D4" s="29">
        <v>169.93932612</v>
      </c>
      <c r="E4" s="15">
        <v>1.55E-2</v>
      </c>
      <c r="F4" s="30">
        <v>874194.32524000003</v>
      </c>
      <c r="G4" s="15">
        <v>1.67E-2</v>
      </c>
    </row>
    <row r="5" spans="1:7" x14ac:dyDescent="0.25">
      <c r="A5" s="22" t="s">
        <v>112</v>
      </c>
      <c r="B5" s="24">
        <v>1306</v>
      </c>
      <c r="C5" s="23">
        <v>0.10199999999999999</v>
      </c>
      <c r="D5" s="29">
        <v>61.367010137000001</v>
      </c>
      <c r="E5" s="15">
        <v>5.5999999999999999E-3</v>
      </c>
      <c r="F5" s="30">
        <v>277982.19290999998</v>
      </c>
      <c r="G5" s="15">
        <v>5.3E-3</v>
      </c>
    </row>
    <row r="6" spans="1:7" x14ac:dyDescent="0.25">
      <c r="A6" s="22" t="s">
        <v>113</v>
      </c>
      <c r="B6" s="22">
        <v>1050</v>
      </c>
      <c r="C6" s="23">
        <v>8.2000000000000003E-2</v>
      </c>
      <c r="D6" s="29">
        <v>872.19782180000004</v>
      </c>
      <c r="E6" s="15">
        <v>7.9699999999999993E-2</v>
      </c>
      <c r="F6" s="30">
        <v>3899373.7546999999</v>
      </c>
      <c r="G6" s="15">
        <v>7.4300000000000005E-2</v>
      </c>
    </row>
    <row r="7" spans="1:7" x14ac:dyDescent="0.25">
      <c r="A7" s="22" t="s">
        <v>114</v>
      </c>
      <c r="B7" s="22">
        <v>730</v>
      </c>
      <c r="C7" s="23">
        <v>5.7000000000000002E-2</v>
      </c>
      <c r="D7" s="29">
        <v>111.19030515999999</v>
      </c>
      <c r="E7" s="15">
        <v>1.0200000000000001E-2</v>
      </c>
      <c r="F7" s="30">
        <v>548962.89732999995</v>
      </c>
      <c r="G7" s="15">
        <v>1.0500000000000001E-2</v>
      </c>
    </row>
    <row r="8" spans="1:7" x14ac:dyDescent="0.25">
      <c r="A8" s="22" t="s">
        <v>115</v>
      </c>
      <c r="B8" s="22">
        <v>599</v>
      </c>
      <c r="C8" s="23">
        <v>4.6800000000000001E-2</v>
      </c>
      <c r="D8" s="29">
        <v>244.3075091</v>
      </c>
      <c r="E8" s="15">
        <v>2.23E-2</v>
      </c>
      <c r="F8" s="30">
        <v>1303126.4987000001</v>
      </c>
      <c r="G8" s="15">
        <v>2.4799999999999999E-2</v>
      </c>
    </row>
    <row r="9" spans="1:7" x14ac:dyDescent="0.25">
      <c r="A9" s="22" t="s">
        <v>116</v>
      </c>
      <c r="B9" s="22">
        <v>534</v>
      </c>
      <c r="C9" s="23">
        <v>4.1700000000000001E-2</v>
      </c>
      <c r="D9" s="29">
        <v>589.27985087000002</v>
      </c>
      <c r="E9" s="15">
        <v>5.3800000000000001E-2</v>
      </c>
      <c r="F9" s="30">
        <v>2787955.6587999999</v>
      </c>
      <c r="G9" s="15">
        <v>5.3100000000000001E-2</v>
      </c>
    </row>
    <row r="10" spans="1:7" x14ac:dyDescent="0.25">
      <c r="A10" s="22" t="s">
        <v>117</v>
      </c>
      <c r="B10" s="22">
        <v>493</v>
      </c>
      <c r="C10" s="23">
        <v>3.85E-2</v>
      </c>
      <c r="D10" s="29">
        <v>540.65471454999999</v>
      </c>
      <c r="E10" s="15">
        <v>4.9399999999999999E-2</v>
      </c>
      <c r="F10" s="30">
        <v>2459769.2974999999</v>
      </c>
      <c r="G10" s="15">
        <v>4.6899999999999997E-2</v>
      </c>
    </row>
    <row r="11" spans="1:7" x14ac:dyDescent="0.25">
      <c r="A11" s="22" t="s">
        <v>121</v>
      </c>
      <c r="B11" s="22">
        <v>433</v>
      </c>
      <c r="C11" s="23">
        <v>3.3799999999999997E-2</v>
      </c>
      <c r="D11" s="29">
        <v>818.75545382999996</v>
      </c>
      <c r="E11" s="15">
        <v>7.4800000000000005E-2</v>
      </c>
      <c r="F11" s="30">
        <v>3810364.4964999999</v>
      </c>
      <c r="G11" s="15">
        <v>7.2599999999999998E-2</v>
      </c>
    </row>
    <row r="12" spans="1:7" x14ac:dyDescent="0.25">
      <c r="A12" s="22" t="s">
        <v>118</v>
      </c>
      <c r="B12" s="22">
        <v>431</v>
      </c>
      <c r="C12" s="23">
        <v>3.3700000000000001E-2</v>
      </c>
      <c r="D12" s="29">
        <v>32.402606439000003</v>
      </c>
      <c r="E12" s="15">
        <v>3.0000000000000001E-3</v>
      </c>
      <c r="F12" s="30">
        <v>152321.15031</v>
      </c>
      <c r="G12" s="15">
        <v>2.8999999999999998E-3</v>
      </c>
    </row>
    <row r="13" spans="1:7" x14ac:dyDescent="0.25">
      <c r="A13" s="22" t="s">
        <v>120</v>
      </c>
      <c r="B13" s="22">
        <v>411</v>
      </c>
      <c r="C13" s="23">
        <v>3.2099999999999997E-2</v>
      </c>
      <c r="D13" s="29">
        <v>857.06570192000004</v>
      </c>
      <c r="E13" s="15">
        <v>7.8299999999999995E-2</v>
      </c>
      <c r="F13" s="30">
        <v>4560088.7164000003</v>
      </c>
      <c r="G13" s="15">
        <v>8.6900000000000005E-2</v>
      </c>
    </row>
    <row r="14" spans="1:7" x14ac:dyDescent="0.25">
      <c r="A14" s="22" t="s">
        <v>119</v>
      </c>
      <c r="B14" s="22">
        <v>378</v>
      </c>
      <c r="C14" s="23">
        <v>2.9499999999999998E-2</v>
      </c>
      <c r="D14" s="29">
        <v>19.306050791000001</v>
      </c>
      <c r="E14" s="15">
        <v>1.8E-3</v>
      </c>
      <c r="F14" s="30">
        <v>100561.36723</v>
      </c>
      <c r="G14" s="15">
        <v>1.9E-3</v>
      </c>
    </row>
    <row r="15" spans="1:7" x14ac:dyDescent="0.25">
      <c r="A15" s="22" t="s">
        <v>122</v>
      </c>
      <c r="B15" s="22">
        <v>269</v>
      </c>
      <c r="C15" s="23">
        <v>2.1000000000000001E-2</v>
      </c>
      <c r="D15" s="29">
        <v>464.90933670999999</v>
      </c>
      <c r="E15" s="15">
        <v>4.2500000000000003E-2</v>
      </c>
      <c r="F15" s="30">
        <v>2050839.6407000001</v>
      </c>
      <c r="G15" s="15">
        <v>3.9100000000000003E-2</v>
      </c>
    </row>
    <row r="16" spans="1:7" x14ac:dyDescent="0.25">
      <c r="A16" s="22" t="s">
        <v>124</v>
      </c>
      <c r="B16" s="22">
        <v>261</v>
      </c>
      <c r="C16" s="23">
        <v>2.0400000000000001E-2</v>
      </c>
      <c r="D16" s="29">
        <v>483.77277074</v>
      </c>
      <c r="E16" s="15">
        <v>4.4200000000000003E-2</v>
      </c>
      <c r="F16" s="30">
        <v>2172995.0998999998</v>
      </c>
      <c r="G16" s="15">
        <v>4.1399999999999999E-2</v>
      </c>
    </row>
    <row r="17" spans="1:7" x14ac:dyDescent="0.25">
      <c r="A17" s="22" t="s">
        <v>125</v>
      </c>
      <c r="B17" s="22">
        <v>245</v>
      </c>
      <c r="C17" s="23">
        <v>1.9099999999999999E-2</v>
      </c>
      <c r="D17" s="29">
        <v>925.35301516000004</v>
      </c>
      <c r="E17" s="15">
        <v>8.4599999999999995E-2</v>
      </c>
      <c r="F17" s="30">
        <v>4089870.7231000001</v>
      </c>
      <c r="G17" s="15">
        <v>7.7899999999999997E-2</v>
      </c>
    </row>
    <row r="18" spans="1:7" x14ac:dyDescent="0.25">
      <c r="A18" s="22" t="s">
        <v>126</v>
      </c>
      <c r="B18" s="22">
        <v>218</v>
      </c>
      <c r="C18" s="23">
        <v>1.7000000000000001E-2</v>
      </c>
      <c r="D18" s="29">
        <v>176.66316952</v>
      </c>
      <c r="E18" s="15">
        <v>1.61E-2</v>
      </c>
      <c r="F18" s="30">
        <v>825748.78775000002</v>
      </c>
      <c r="G18" s="15">
        <v>1.5699999999999999E-2</v>
      </c>
    </row>
    <row r="19" spans="1:7" x14ac:dyDescent="0.25">
      <c r="A19" s="22" t="s">
        <v>123</v>
      </c>
      <c r="B19" s="22">
        <v>215</v>
      </c>
      <c r="C19" s="23">
        <v>1.6799999999999999E-2</v>
      </c>
      <c r="D19" s="29">
        <v>51.216416408999997</v>
      </c>
      <c r="E19" s="15">
        <v>4.7000000000000002E-3</v>
      </c>
      <c r="F19" s="30">
        <v>251282.76084999999</v>
      </c>
      <c r="G19" s="15">
        <v>4.7999999999999996E-3</v>
      </c>
    </row>
    <row r="20" spans="1:7" x14ac:dyDescent="0.25">
      <c r="A20" s="22" t="s">
        <v>127</v>
      </c>
      <c r="B20" s="22">
        <v>181</v>
      </c>
      <c r="C20" s="23">
        <v>1.41E-2</v>
      </c>
      <c r="D20" s="29">
        <v>29.224111784000002</v>
      </c>
      <c r="E20" s="15">
        <v>2.7000000000000001E-3</v>
      </c>
      <c r="F20" s="30">
        <v>132471.9184</v>
      </c>
      <c r="G20" s="15">
        <v>2.5000000000000001E-3</v>
      </c>
    </row>
    <row r="21" spans="1:7" x14ac:dyDescent="0.25">
      <c r="A21" s="22" t="s">
        <v>128</v>
      </c>
      <c r="B21" s="22">
        <v>176</v>
      </c>
      <c r="C21" s="23">
        <v>1.38E-2</v>
      </c>
      <c r="D21" s="29">
        <v>304.45483572000001</v>
      </c>
      <c r="E21" s="15">
        <v>2.7799999999999998E-2</v>
      </c>
      <c r="F21" s="30">
        <v>1336324.0702</v>
      </c>
      <c r="G21" s="15">
        <v>2.5499999999999998E-2</v>
      </c>
    </row>
    <row r="22" spans="1:7" x14ac:dyDescent="0.25">
      <c r="A22" s="22" t="s">
        <v>129</v>
      </c>
      <c r="B22" s="22">
        <v>174</v>
      </c>
      <c r="C22" s="23">
        <v>1.3599999999999999E-2</v>
      </c>
      <c r="D22" s="29">
        <v>109.61701179000001</v>
      </c>
      <c r="E22" s="15">
        <v>0.01</v>
      </c>
      <c r="F22" s="30">
        <v>457468.04083999997</v>
      </c>
      <c r="G22" s="15">
        <v>8.6999999999999994E-3</v>
      </c>
    </row>
    <row r="23" spans="1:7" x14ac:dyDescent="0.25">
      <c r="A23" s="22" t="s">
        <v>131</v>
      </c>
      <c r="B23" s="22">
        <v>139</v>
      </c>
      <c r="C23" s="23">
        <v>1.09E-2</v>
      </c>
      <c r="D23" s="29">
        <v>328.91053240999997</v>
      </c>
      <c r="E23" s="15">
        <v>3.0099999999999998E-2</v>
      </c>
      <c r="F23" s="30">
        <v>1515138.2475999999</v>
      </c>
      <c r="G23" s="15">
        <v>2.8899999999999999E-2</v>
      </c>
    </row>
    <row r="24" spans="1:7" x14ac:dyDescent="0.25">
      <c r="A24" s="22" t="s">
        <v>130</v>
      </c>
      <c r="B24" s="22">
        <v>139</v>
      </c>
      <c r="C24" s="23">
        <v>1.09E-2</v>
      </c>
      <c r="D24" s="29">
        <v>203.38240970999999</v>
      </c>
      <c r="E24" s="15">
        <v>1.8599999999999998E-2</v>
      </c>
      <c r="F24" s="30">
        <v>904171.86731</v>
      </c>
      <c r="G24" s="15">
        <v>1.72E-2</v>
      </c>
    </row>
    <row r="25" spans="1:7" x14ac:dyDescent="0.25">
      <c r="A25" s="22" t="s">
        <v>132</v>
      </c>
      <c r="B25" s="22">
        <v>134</v>
      </c>
      <c r="C25" s="23">
        <v>1.0500000000000001E-2</v>
      </c>
      <c r="D25" s="29">
        <v>211.47782183000001</v>
      </c>
      <c r="E25" s="15">
        <v>1.9300000000000001E-2</v>
      </c>
      <c r="F25" s="30">
        <v>975151.74404000002</v>
      </c>
      <c r="G25" s="15">
        <v>1.8599999999999998E-2</v>
      </c>
    </row>
    <row r="26" spans="1:7" x14ac:dyDescent="0.25">
      <c r="A26" s="22" t="s">
        <v>133</v>
      </c>
      <c r="B26" s="22">
        <v>126</v>
      </c>
      <c r="C26" s="23">
        <v>9.7999999999999997E-3</v>
      </c>
      <c r="D26" s="29">
        <v>168.37289494000001</v>
      </c>
      <c r="E26" s="15">
        <v>1.54E-2</v>
      </c>
      <c r="F26" s="30">
        <v>738754.33082000003</v>
      </c>
      <c r="G26" s="15">
        <v>1.41E-2</v>
      </c>
    </row>
    <row r="27" spans="1:7" x14ac:dyDescent="0.25">
      <c r="A27" s="22" t="s">
        <v>134</v>
      </c>
      <c r="B27" s="22">
        <v>113</v>
      </c>
      <c r="C27" s="23">
        <v>8.8000000000000005E-3</v>
      </c>
      <c r="D27" s="29">
        <v>69.542739342000004</v>
      </c>
      <c r="E27" s="15">
        <v>6.4000000000000003E-3</v>
      </c>
      <c r="F27" s="30">
        <v>379917.27872</v>
      </c>
      <c r="G27" s="15">
        <v>7.1999999999999998E-3</v>
      </c>
    </row>
    <row r="28" spans="1:7" x14ac:dyDescent="0.25">
      <c r="A28" s="22" t="s">
        <v>168</v>
      </c>
      <c r="B28" s="22">
        <v>111</v>
      </c>
      <c r="C28" s="23">
        <v>8.6999999999999994E-3</v>
      </c>
      <c r="D28" s="29">
        <v>126.59424005</v>
      </c>
      <c r="E28" s="15">
        <v>1.1599999999999999E-2</v>
      </c>
      <c r="F28" s="30">
        <v>575745.50754999998</v>
      </c>
      <c r="G28" s="15">
        <v>1.0999999999999999E-2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5" sqref="J15"/>
    </sheetView>
  </sheetViews>
  <sheetFormatPr defaultRowHeight="15" x14ac:dyDescent="0.25"/>
  <cols>
    <col min="1" max="1" width="94.140625" bestFit="1" customWidth="1"/>
    <col min="2" max="6" width="17" customWidth="1"/>
    <col min="7" max="7" width="18.85546875" bestFit="1" customWidth="1"/>
  </cols>
  <sheetData>
    <row r="1" spans="1:7" s="21" customFormat="1" x14ac:dyDescent="0.25">
      <c r="A1" s="21" t="s">
        <v>98</v>
      </c>
    </row>
    <row r="2" spans="1:7" s="21" customFormat="1" x14ac:dyDescent="0.25"/>
    <row r="3" spans="1:7" x14ac:dyDescent="0.25">
      <c r="A3" s="22" t="s">
        <v>110</v>
      </c>
      <c r="B3" s="22" t="s">
        <v>73</v>
      </c>
      <c r="C3" s="22" t="s">
        <v>74</v>
      </c>
      <c r="D3" s="22" t="s">
        <v>75</v>
      </c>
      <c r="E3" s="22" t="s">
        <v>76</v>
      </c>
      <c r="F3" s="22" t="s">
        <v>106</v>
      </c>
      <c r="G3" s="22" t="s">
        <v>107</v>
      </c>
    </row>
    <row r="4" spans="1:7" x14ac:dyDescent="0.25">
      <c r="A4" s="22" t="s">
        <v>125</v>
      </c>
      <c r="B4" s="22">
        <v>245</v>
      </c>
      <c r="C4" s="23">
        <v>1.9099999999999999E-2</v>
      </c>
      <c r="D4" s="29">
        <v>925.35301516000004</v>
      </c>
      <c r="E4" s="15">
        <v>8.4599999999999995E-2</v>
      </c>
      <c r="F4" s="30">
        <v>4089870.7231000001</v>
      </c>
      <c r="G4" s="15">
        <v>7.7899999999999997E-2</v>
      </c>
    </row>
    <row r="5" spans="1:7" x14ac:dyDescent="0.25">
      <c r="A5" s="22" t="s">
        <v>113</v>
      </c>
      <c r="B5" s="22">
        <v>1050</v>
      </c>
      <c r="C5" s="23">
        <v>8.2000000000000003E-2</v>
      </c>
      <c r="D5" s="29">
        <v>872.19782180000004</v>
      </c>
      <c r="E5" s="15">
        <v>7.9699999999999993E-2</v>
      </c>
      <c r="F5" s="30">
        <v>3899373.7546999999</v>
      </c>
      <c r="G5" s="15">
        <v>7.4300000000000005E-2</v>
      </c>
    </row>
    <row r="6" spans="1:7" x14ac:dyDescent="0.25">
      <c r="A6" s="22" t="s">
        <v>120</v>
      </c>
      <c r="B6" s="22">
        <v>411</v>
      </c>
      <c r="C6" s="23">
        <v>3.2099999999999997E-2</v>
      </c>
      <c r="D6" s="29">
        <v>857.06570192000004</v>
      </c>
      <c r="E6" s="15">
        <v>7.8299999999999995E-2</v>
      </c>
      <c r="F6" s="30">
        <v>4560088.7164000003</v>
      </c>
      <c r="G6" s="15">
        <v>8.6900000000000005E-2</v>
      </c>
    </row>
    <row r="7" spans="1:7" x14ac:dyDescent="0.25">
      <c r="A7" s="22" t="s">
        <v>121</v>
      </c>
      <c r="B7" s="22">
        <v>433</v>
      </c>
      <c r="C7" s="23">
        <v>3.3799999999999997E-2</v>
      </c>
      <c r="D7" s="29">
        <v>818.75545382999996</v>
      </c>
      <c r="E7" s="15">
        <v>7.4800000000000005E-2</v>
      </c>
      <c r="F7" s="30">
        <v>3810364.4964999999</v>
      </c>
      <c r="G7" s="15">
        <v>7.2599999999999998E-2</v>
      </c>
    </row>
    <row r="8" spans="1:7" x14ac:dyDescent="0.25">
      <c r="A8" s="22" t="s">
        <v>116</v>
      </c>
      <c r="B8" s="22">
        <v>534</v>
      </c>
      <c r="C8" s="23">
        <v>4.1700000000000001E-2</v>
      </c>
      <c r="D8" s="29">
        <v>589.27985087000002</v>
      </c>
      <c r="E8" s="15">
        <v>5.3800000000000001E-2</v>
      </c>
      <c r="F8" s="30">
        <v>2787955.6587999999</v>
      </c>
      <c r="G8" s="15">
        <v>5.3100000000000001E-2</v>
      </c>
    </row>
    <row r="9" spans="1:7" x14ac:dyDescent="0.25">
      <c r="A9" s="22" t="s">
        <v>117</v>
      </c>
      <c r="B9" s="22">
        <v>493</v>
      </c>
      <c r="C9" s="23">
        <v>3.85E-2</v>
      </c>
      <c r="D9" s="29">
        <v>540.65471454999999</v>
      </c>
      <c r="E9" s="15">
        <v>4.9399999999999999E-2</v>
      </c>
      <c r="F9" s="30">
        <v>2459769.2974999999</v>
      </c>
      <c r="G9" s="15">
        <v>4.6899999999999997E-2</v>
      </c>
    </row>
    <row r="10" spans="1:7" x14ac:dyDescent="0.25">
      <c r="A10" s="22" t="s">
        <v>124</v>
      </c>
      <c r="B10" s="22">
        <v>261</v>
      </c>
      <c r="C10" s="23">
        <v>2.0400000000000001E-2</v>
      </c>
      <c r="D10" s="29">
        <v>483.77277074</v>
      </c>
      <c r="E10" s="15">
        <v>4.4200000000000003E-2</v>
      </c>
      <c r="F10" s="30">
        <v>2172995.0998999998</v>
      </c>
      <c r="G10" s="15">
        <v>4.1399999999999999E-2</v>
      </c>
    </row>
    <row r="11" spans="1:7" x14ac:dyDescent="0.25">
      <c r="A11" s="22" t="s">
        <v>122</v>
      </c>
      <c r="B11" s="22">
        <v>269</v>
      </c>
      <c r="C11" s="23">
        <v>2.1000000000000001E-2</v>
      </c>
      <c r="D11" s="29">
        <v>464.90933670999999</v>
      </c>
      <c r="E11" s="15">
        <v>4.2500000000000003E-2</v>
      </c>
      <c r="F11" s="30">
        <v>2050839.6407000001</v>
      </c>
      <c r="G11" s="15">
        <v>3.9100000000000003E-2</v>
      </c>
    </row>
    <row r="12" spans="1:7" x14ac:dyDescent="0.25">
      <c r="A12" s="22" t="s">
        <v>131</v>
      </c>
      <c r="B12" s="22">
        <v>139</v>
      </c>
      <c r="C12" s="23">
        <v>1.09E-2</v>
      </c>
      <c r="D12" s="29">
        <v>328.91053240999997</v>
      </c>
      <c r="E12" s="15">
        <v>3.0099999999999998E-2</v>
      </c>
      <c r="F12" s="30">
        <v>1515138.2475999999</v>
      </c>
      <c r="G12" s="15">
        <v>2.8899999999999999E-2</v>
      </c>
    </row>
    <row r="13" spans="1:7" x14ac:dyDescent="0.25">
      <c r="A13" s="22" t="s">
        <v>128</v>
      </c>
      <c r="B13" s="22">
        <v>176</v>
      </c>
      <c r="C13" s="23">
        <v>1.38E-2</v>
      </c>
      <c r="D13" s="29">
        <v>304.45483572000001</v>
      </c>
      <c r="E13" s="15">
        <v>2.7799999999999998E-2</v>
      </c>
      <c r="F13" s="30">
        <v>1336324.0702</v>
      </c>
      <c r="G13" s="15">
        <v>2.5499999999999998E-2</v>
      </c>
    </row>
    <row r="14" spans="1:7" x14ac:dyDescent="0.25">
      <c r="A14" s="22" t="s">
        <v>115</v>
      </c>
      <c r="B14" s="22">
        <v>599</v>
      </c>
      <c r="C14" s="23">
        <v>4.6800000000000001E-2</v>
      </c>
      <c r="D14" s="29">
        <v>244.3075091</v>
      </c>
      <c r="E14" s="15">
        <v>2.23E-2</v>
      </c>
      <c r="F14" s="30">
        <v>1303126.4987000001</v>
      </c>
      <c r="G14" s="15">
        <v>2.4799999999999999E-2</v>
      </c>
    </row>
    <row r="15" spans="1:7" x14ac:dyDescent="0.25">
      <c r="A15" s="22" t="s">
        <v>136</v>
      </c>
      <c r="B15" s="22">
        <v>101</v>
      </c>
      <c r="C15" s="23">
        <v>7.9000000000000008E-3</v>
      </c>
      <c r="D15" s="29">
        <v>223.14279053999999</v>
      </c>
      <c r="E15" s="15">
        <v>2.0400000000000001E-2</v>
      </c>
      <c r="F15" s="30">
        <v>1028167.1077000001</v>
      </c>
      <c r="G15" s="15">
        <v>1.9599999999999999E-2</v>
      </c>
    </row>
    <row r="16" spans="1:7" x14ac:dyDescent="0.25">
      <c r="A16" s="22" t="s">
        <v>132</v>
      </c>
      <c r="B16" s="22">
        <v>134</v>
      </c>
      <c r="C16" s="23">
        <v>1.0500000000000001E-2</v>
      </c>
      <c r="D16" s="29">
        <v>211.47782183000001</v>
      </c>
      <c r="E16" s="15">
        <v>1.9300000000000001E-2</v>
      </c>
      <c r="F16" s="30">
        <v>975151.74404000002</v>
      </c>
      <c r="G16" s="15">
        <v>1.8599999999999998E-2</v>
      </c>
    </row>
    <row r="17" spans="1:7" x14ac:dyDescent="0.25">
      <c r="A17" s="22" t="s">
        <v>138</v>
      </c>
      <c r="B17" s="22">
        <v>60</v>
      </c>
      <c r="C17" s="23">
        <v>4.7000000000000002E-3</v>
      </c>
      <c r="D17" s="29">
        <v>209.07799534</v>
      </c>
      <c r="E17" s="15">
        <v>1.9099999999999999E-2</v>
      </c>
      <c r="F17" s="30">
        <v>1709811.4617999999</v>
      </c>
      <c r="G17" s="15">
        <v>3.2599999999999997E-2</v>
      </c>
    </row>
    <row r="18" spans="1:7" x14ac:dyDescent="0.25">
      <c r="A18" s="22" t="s">
        <v>130</v>
      </c>
      <c r="B18" s="22">
        <v>139</v>
      </c>
      <c r="C18" s="23">
        <v>1.09E-2</v>
      </c>
      <c r="D18" s="29">
        <v>203.38240970999999</v>
      </c>
      <c r="E18" s="15">
        <v>1.8599999999999998E-2</v>
      </c>
      <c r="F18" s="30">
        <v>904171.86731</v>
      </c>
      <c r="G18" s="15">
        <v>1.72E-2</v>
      </c>
    </row>
    <row r="19" spans="1:7" x14ac:dyDescent="0.25">
      <c r="A19" s="22" t="s">
        <v>137</v>
      </c>
      <c r="B19" s="22">
        <v>96</v>
      </c>
      <c r="C19" s="23">
        <v>7.4999999999999997E-3</v>
      </c>
      <c r="D19" s="29">
        <v>189.78704708999999</v>
      </c>
      <c r="E19" s="15">
        <v>1.7299999999999999E-2</v>
      </c>
      <c r="F19" s="30">
        <v>837609.11864999996</v>
      </c>
      <c r="G19" s="15">
        <v>1.6E-2</v>
      </c>
    </row>
    <row r="20" spans="1:7" x14ac:dyDescent="0.25">
      <c r="A20" s="22" t="s">
        <v>139</v>
      </c>
      <c r="B20" s="22">
        <v>93</v>
      </c>
      <c r="C20" s="23">
        <v>7.3000000000000001E-3</v>
      </c>
      <c r="D20" s="29">
        <v>184.81957575999999</v>
      </c>
      <c r="E20" s="15">
        <v>1.6899999999999998E-2</v>
      </c>
      <c r="F20" s="30">
        <v>881406.38783999998</v>
      </c>
      <c r="G20" s="15">
        <v>1.6799999999999999E-2</v>
      </c>
    </row>
    <row r="21" spans="1:7" x14ac:dyDescent="0.25">
      <c r="A21" s="22" t="s">
        <v>126</v>
      </c>
      <c r="B21" s="22">
        <v>218</v>
      </c>
      <c r="C21" s="23">
        <v>1.7000000000000001E-2</v>
      </c>
      <c r="D21" s="29">
        <v>176.66316952</v>
      </c>
      <c r="E21" s="15">
        <v>1.61E-2</v>
      </c>
      <c r="F21" s="30">
        <v>825748.78775000002</v>
      </c>
      <c r="G21" s="15">
        <v>1.5699999999999999E-2</v>
      </c>
    </row>
    <row r="22" spans="1:7" x14ac:dyDescent="0.25">
      <c r="A22" s="22" t="s">
        <v>111</v>
      </c>
      <c r="B22" s="22">
        <v>2281</v>
      </c>
      <c r="C22" s="23">
        <v>0.1782</v>
      </c>
      <c r="D22" s="29">
        <v>169.93932612</v>
      </c>
      <c r="E22" s="15">
        <v>1.55E-2</v>
      </c>
      <c r="F22" s="30">
        <v>874194.32524000003</v>
      </c>
      <c r="G22" s="15">
        <v>1.67E-2</v>
      </c>
    </row>
    <row r="23" spans="1:7" x14ac:dyDescent="0.25">
      <c r="A23" s="22" t="s">
        <v>133</v>
      </c>
      <c r="B23" s="22">
        <v>126</v>
      </c>
      <c r="C23" s="23">
        <v>9.7999999999999997E-3</v>
      </c>
      <c r="D23" s="29">
        <v>168.37289494000001</v>
      </c>
      <c r="E23" s="15">
        <v>1.54E-2</v>
      </c>
      <c r="F23" s="30">
        <v>738754.33082000003</v>
      </c>
      <c r="G23" s="15">
        <v>1.41E-2</v>
      </c>
    </row>
    <row r="24" spans="1:7" x14ac:dyDescent="0.25">
      <c r="A24" s="22" t="s">
        <v>141</v>
      </c>
      <c r="B24" s="22">
        <v>53</v>
      </c>
      <c r="C24" s="23">
        <v>4.1000000000000003E-3</v>
      </c>
      <c r="D24" s="29">
        <v>168.33143536</v>
      </c>
      <c r="E24" s="15">
        <v>1.54E-2</v>
      </c>
      <c r="F24" s="30">
        <v>1495189.8643</v>
      </c>
      <c r="G24" s="15">
        <v>2.8500000000000001E-2</v>
      </c>
    </row>
    <row r="25" spans="1:7" x14ac:dyDescent="0.25">
      <c r="A25" s="22" t="s">
        <v>140</v>
      </c>
      <c r="B25" s="24">
        <v>81</v>
      </c>
      <c r="C25" s="23">
        <v>6.3E-3</v>
      </c>
      <c r="D25" s="29">
        <v>166.60870155999999</v>
      </c>
      <c r="E25" s="15">
        <v>1.52E-2</v>
      </c>
      <c r="F25" s="30">
        <v>750277.77601999999</v>
      </c>
      <c r="G25" s="15">
        <v>1.43E-2</v>
      </c>
    </row>
    <row r="26" spans="1:7" x14ac:dyDescent="0.25">
      <c r="A26" s="22" t="s">
        <v>135</v>
      </c>
      <c r="B26" s="22">
        <v>102</v>
      </c>
      <c r="C26" s="23">
        <v>8.0000000000000002E-3</v>
      </c>
      <c r="D26" s="29">
        <v>131.36366158999999</v>
      </c>
      <c r="E26" s="15">
        <v>1.2E-2</v>
      </c>
      <c r="F26" s="30">
        <v>595275.55734000006</v>
      </c>
      <c r="G26" s="15">
        <v>1.1299999999999999E-2</v>
      </c>
    </row>
    <row r="27" spans="1:7" x14ac:dyDescent="0.25">
      <c r="A27" s="22" t="s">
        <v>169</v>
      </c>
      <c r="B27" s="22">
        <v>55</v>
      </c>
      <c r="C27" s="23">
        <v>4.3E-3</v>
      </c>
      <c r="D27" s="29">
        <v>130.54021681</v>
      </c>
      <c r="E27" s="15">
        <v>1.1900000000000001E-2</v>
      </c>
      <c r="F27" s="30">
        <v>596785.27003000001</v>
      </c>
      <c r="G27" s="15">
        <v>1.14E-2</v>
      </c>
    </row>
    <row r="28" spans="1:7" x14ac:dyDescent="0.25">
      <c r="A28" s="22" t="s">
        <v>142</v>
      </c>
      <c r="B28" s="22">
        <v>74</v>
      </c>
      <c r="C28" s="23">
        <v>5.7999999999999996E-3</v>
      </c>
      <c r="D28" s="29">
        <v>129.51036753</v>
      </c>
      <c r="E28" s="15">
        <v>1.18E-2</v>
      </c>
      <c r="F28" s="30">
        <v>756038.88812000002</v>
      </c>
      <c r="G28" s="15">
        <v>1.44E-2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34" sqref="D34"/>
    </sheetView>
  </sheetViews>
  <sheetFormatPr defaultRowHeight="15" x14ac:dyDescent="0.25"/>
  <cols>
    <col min="1" max="1" width="80.140625" bestFit="1" customWidth="1"/>
    <col min="2" max="2" width="16.140625" bestFit="1" customWidth="1"/>
    <col min="3" max="3" width="15.7109375" bestFit="1" customWidth="1"/>
    <col min="4" max="4" width="16" bestFit="1" customWidth="1"/>
    <col min="5" max="5" width="14.140625" customWidth="1"/>
    <col min="6" max="6" width="14" customWidth="1"/>
  </cols>
  <sheetData>
    <row r="1" spans="1:6" s="21" customFormat="1" x14ac:dyDescent="0.25">
      <c r="A1" s="31" t="s">
        <v>99</v>
      </c>
    </row>
    <row r="2" spans="1:6" s="21" customFormat="1" x14ac:dyDescent="0.25"/>
    <row r="3" spans="1:6" s="27" customFormat="1" ht="45" x14ac:dyDescent="0.25">
      <c r="A3" s="33" t="s">
        <v>41</v>
      </c>
      <c r="B3" s="33" t="s">
        <v>101</v>
      </c>
      <c r="C3" s="33" t="s">
        <v>9</v>
      </c>
      <c r="D3" s="33" t="s">
        <v>42</v>
      </c>
      <c r="E3" s="33" t="s">
        <v>108</v>
      </c>
      <c r="F3" s="33" t="s">
        <v>109</v>
      </c>
    </row>
    <row r="4" spans="1:6" x14ac:dyDescent="0.25">
      <c r="A4" s="32" t="s">
        <v>143</v>
      </c>
      <c r="B4" s="24">
        <v>87249</v>
      </c>
      <c r="C4" s="24">
        <v>2766</v>
      </c>
      <c r="D4" s="24">
        <v>2877</v>
      </c>
      <c r="E4" s="29">
        <v>406.91531454</v>
      </c>
      <c r="F4" s="26">
        <v>1.0401301517999999</v>
      </c>
    </row>
    <row r="5" spans="1:6" x14ac:dyDescent="0.25">
      <c r="A5" s="32" t="s">
        <v>144</v>
      </c>
      <c r="B5" s="24">
        <v>46001</v>
      </c>
      <c r="C5" s="24">
        <v>1725</v>
      </c>
      <c r="D5" s="24">
        <v>2023</v>
      </c>
      <c r="E5" s="29">
        <v>681.78303951999999</v>
      </c>
      <c r="F5" s="26">
        <v>1.1727536232</v>
      </c>
    </row>
    <row r="6" spans="1:6" x14ac:dyDescent="0.25">
      <c r="A6" s="32" t="s">
        <v>145</v>
      </c>
      <c r="B6" s="24">
        <v>1222</v>
      </c>
      <c r="C6" s="24">
        <v>956</v>
      </c>
      <c r="D6" s="24">
        <v>1055</v>
      </c>
      <c r="E6" s="29">
        <v>92.605498865000001</v>
      </c>
      <c r="F6" s="26">
        <v>1.1035564854</v>
      </c>
    </row>
    <row r="7" spans="1:6" x14ac:dyDescent="0.25">
      <c r="A7" s="32" t="s">
        <v>146</v>
      </c>
      <c r="B7" s="24">
        <v>3652</v>
      </c>
      <c r="C7" s="24">
        <v>524</v>
      </c>
      <c r="D7" s="24">
        <v>577</v>
      </c>
      <c r="E7" s="29">
        <v>84.294467381000004</v>
      </c>
      <c r="F7" s="26">
        <v>1.1011450382000001</v>
      </c>
    </row>
    <row r="8" spans="1:6" x14ac:dyDescent="0.25">
      <c r="A8" s="32" t="s">
        <v>147</v>
      </c>
      <c r="B8" s="24">
        <v>978</v>
      </c>
      <c r="C8" s="24">
        <v>138</v>
      </c>
      <c r="D8" s="24">
        <v>243</v>
      </c>
      <c r="E8" s="29">
        <v>438.80023089999997</v>
      </c>
      <c r="F8" s="26">
        <v>1.7608695651999999</v>
      </c>
    </row>
    <row r="9" spans="1:6" x14ac:dyDescent="0.25">
      <c r="A9" s="32" t="s">
        <v>149</v>
      </c>
      <c r="B9" s="24">
        <v>946</v>
      </c>
      <c r="C9" s="24">
        <v>113</v>
      </c>
      <c r="D9" s="24">
        <v>216</v>
      </c>
      <c r="E9" s="29">
        <v>378.37908268000001</v>
      </c>
      <c r="F9" s="26">
        <v>1.9115044247999999</v>
      </c>
    </row>
    <row r="10" spans="1:6" x14ac:dyDescent="0.25">
      <c r="A10" s="32" t="s">
        <v>148</v>
      </c>
      <c r="B10" s="24">
        <v>1897</v>
      </c>
      <c r="C10" s="24">
        <v>161</v>
      </c>
      <c r="D10" s="24">
        <v>215</v>
      </c>
      <c r="E10" s="29">
        <v>300.50289478000002</v>
      </c>
      <c r="F10" s="26">
        <v>1.3354037267000001</v>
      </c>
    </row>
    <row r="11" spans="1:6" x14ac:dyDescent="0.25">
      <c r="A11" s="32" t="s">
        <v>151</v>
      </c>
      <c r="B11" s="24">
        <v>5085</v>
      </c>
      <c r="C11" s="24">
        <v>169</v>
      </c>
      <c r="D11" s="24">
        <v>196</v>
      </c>
      <c r="E11" s="29">
        <v>278.32694392000002</v>
      </c>
      <c r="F11" s="26">
        <v>1.1597633136000001</v>
      </c>
    </row>
    <row r="12" spans="1:6" x14ac:dyDescent="0.25">
      <c r="A12" s="32" t="s">
        <v>150</v>
      </c>
      <c r="B12" s="24">
        <v>3288</v>
      </c>
      <c r="C12" s="24">
        <v>152</v>
      </c>
      <c r="D12" s="24">
        <v>189</v>
      </c>
      <c r="E12" s="29">
        <v>260.95011482000001</v>
      </c>
      <c r="F12" s="26">
        <v>1.2434210526</v>
      </c>
    </row>
    <row r="13" spans="1:6" x14ac:dyDescent="0.25">
      <c r="A13" s="32" t="s">
        <v>153</v>
      </c>
      <c r="B13" s="24">
        <v>241</v>
      </c>
      <c r="C13" s="24">
        <v>99</v>
      </c>
      <c r="D13" s="24">
        <v>179</v>
      </c>
      <c r="E13" s="29">
        <v>226.06625855999999</v>
      </c>
      <c r="F13" s="26">
        <v>1.8080808080999999</v>
      </c>
    </row>
    <row r="14" spans="1:6" x14ac:dyDescent="0.25">
      <c r="A14" s="32" t="s">
        <v>152</v>
      </c>
      <c r="B14" s="24">
        <v>765</v>
      </c>
      <c r="C14" s="24">
        <v>96</v>
      </c>
      <c r="D14" s="24">
        <v>177</v>
      </c>
      <c r="E14" s="29">
        <v>330.51716971000002</v>
      </c>
      <c r="F14" s="26">
        <v>1.84375</v>
      </c>
    </row>
    <row r="15" spans="1:6" x14ac:dyDescent="0.25">
      <c r="A15" s="32" t="s">
        <v>154</v>
      </c>
      <c r="B15" s="24">
        <v>876</v>
      </c>
      <c r="C15" s="24">
        <v>120</v>
      </c>
      <c r="D15" s="24">
        <v>166</v>
      </c>
      <c r="E15" s="29">
        <v>274.76849473999999</v>
      </c>
      <c r="F15" s="26">
        <v>1.3833333333</v>
      </c>
    </row>
    <row r="16" spans="1:6" x14ac:dyDescent="0.25">
      <c r="A16" s="32" t="s">
        <v>155</v>
      </c>
      <c r="B16" s="24">
        <v>1290</v>
      </c>
      <c r="C16" s="24">
        <v>94</v>
      </c>
      <c r="D16" s="24">
        <v>139</v>
      </c>
      <c r="E16" s="29">
        <v>247.40521844</v>
      </c>
      <c r="F16" s="26">
        <v>1.4787234042999999</v>
      </c>
    </row>
    <row r="17" spans="1:6" x14ac:dyDescent="0.25">
      <c r="A17" s="32" t="s">
        <v>157</v>
      </c>
      <c r="B17" s="24">
        <v>2392</v>
      </c>
      <c r="C17" s="24">
        <v>76</v>
      </c>
      <c r="D17" s="24">
        <v>106</v>
      </c>
      <c r="E17" s="29">
        <v>175.50457097</v>
      </c>
      <c r="F17" s="26">
        <v>1.3947368420999999</v>
      </c>
    </row>
    <row r="18" spans="1:6" x14ac:dyDescent="0.25">
      <c r="A18" s="32" t="s">
        <v>158</v>
      </c>
      <c r="B18" s="24">
        <v>3222</v>
      </c>
      <c r="C18" s="24">
        <v>81</v>
      </c>
      <c r="D18" s="24">
        <v>104</v>
      </c>
      <c r="E18" s="29">
        <v>145.63433006</v>
      </c>
      <c r="F18" s="26">
        <v>1.2839506172999999</v>
      </c>
    </row>
    <row r="19" spans="1:6" x14ac:dyDescent="0.25">
      <c r="A19" s="32" t="s">
        <v>159</v>
      </c>
      <c r="B19" s="24">
        <v>4501</v>
      </c>
      <c r="C19" s="24">
        <v>83</v>
      </c>
      <c r="D19" s="24">
        <v>100</v>
      </c>
      <c r="E19" s="29">
        <v>157.47455424</v>
      </c>
      <c r="F19" s="26">
        <v>1.2048192770999999</v>
      </c>
    </row>
    <row r="20" spans="1:6" x14ac:dyDescent="0.25">
      <c r="A20" s="32" t="s">
        <v>156</v>
      </c>
      <c r="B20" s="24">
        <v>1240</v>
      </c>
      <c r="C20" s="24">
        <v>72</v>
      </c>
      <c r="D20" s="24">
        <v>99</v>
      </c>
      <c r="E20" s="29">
        <v>139.83406923999999</v>
      </c>
      <c r="F20" s="26">
        <v>1.375</v>
      </c>
    </row>
    <row r="21" spans="1:6" x14ac:dyDescent="0.25">
      <c r="A21" s="32" t="s">
        <v>160</v>
      </c>
      <c r="B21" s="24">
        <v>632</v>
      </c>
      <c r="C21" s="24">
        <v>58</v>
      </c>
      <c r="D21" s="24">
        <v>96</v>
      </c>
      <c r="E21" s="29">
        <v>132.25942520999999</v>
      </c>
      <c r="F21" s="26">
        <v>1.6551724137999999</v>
      </c>
    </row>
    <row r="22" spans="1:6" x14ac:dyDescent="0.25">
      <c r="A22" s="32" t="s">
        <v>162</v>
      </c>
      <c r="B22" s="24">
        <v>472</v>
      </c>
      <c r="C22" s="24">
        <v>66</v>
      </c>
      <c r="D22" s="24">
        <v>93</v>
      </c>
      <c r="E22" s="29">
        <v>133.01093750000001</v>
      </c>
      <c r="F22" s="26">
        <v>1.4090909090999999</v>
      </c>
    </row>
    <row r="23" spans="1:6" x14ac:dyDescent="0.25">
      <c r="A23" s="32" t="s">
        <v>161</v>
      </c>
      <c r="B23" s="24">
        <v>319</v>
      </c>
      <c r="C23" s="24">
        <v>52</v>
      </c>
      <c r="D23" s="24">
        <v>92</v>
      </c>
      <c r="E23" s="29">
        <v>161.57057750000001</v>
      </c>
      <c r="F23" s="26">
        <v>1.7692307692</v>
      </c>
    </row>
    <row r="24" spans="1:6" x14ac:dyDescent="0.25">
      <c r="A24" s="32" t="s">
        <v>166</v>
      </c>
      <c r="B24" s="24">
        <v>349</v>
      </c>
      <c r="C24" s="24">
        <v>47</v>
      </c>
      <c r="D24" s="24">
        <v>83</v>
      </c>
      <c r="E24" s="29">
        <v>157.72816519</v>
      </c>
      <c r="F24" s="26">
        <v>1.7659574468000001</v>
      </c>
    </row>
    <row r="25" spans="1:6" x14ac:dyDescent="0.25">
      <c r="A25" s="32" t="s">
        <v>163</v>
      </c>
      <c r="B25" s="24">
        <v>619</v>
      </c>
      <c r="C25" s="24">
        <v>57</v>
      </c>
      <c r="D25" s="24">
        <v>83</v>
      </c>
      <c r="E25" s="29">
        <v>138.86166455</v>
      </c>
      <c r="F25" s="26">
        <v>1.4561403508999999</v>
      </c>
    </row>
    <row r="26" spans="1:6" x14ac:dyDescent="0.25">
      <c r="A26" s="32" t="s">
        <v>165</v>
      </c>
      <c r="B26" s="24">
        <v>205</v>
      </c>
      <c r="C26" s="24">
        <v>48</v>
      </c>
      <c r="D26" s="24">
        <v>79</v>
      </c>
      <c r="E26" s="29">
        <v>141.02743878000001</v>
      </c>
      <c r="F26" s="26">
        <v>1.6458333332999999</v>
      </c>
    </row>
    <row r="27" spans="1:6" x14ac:dyDescent="0.25">
      <c r="A27" s="32" t="s">
        <v>164</v>
      </c>
      <c r="B27" s="24">
        <v>1643</v>
      </c>
      <c r="C27" s="24">
        <v>60</v>
      </c>
      <c r="D27" s="24">
        <v>79</v>
      </c>
      <c r="E27" s="29">
        <v>109.22943592</v>
      </c>
      <c r="F27" s="26">
        <v>1.3166666667</v>
      </c>
    </row>
    <row r="28" spans="1:6" x14ac:dyDescent="0.25">
      <c r="A28" s="32" t="s">
        <v>170</v>
      </c>
      <c r="B28" s="24">
        <v>3241</v>
      </c>
      <c r="C28" s="24">
        <v>63</v>
      </c>
      <c r="D28" s="24">
        <v>78</v>
      </c>
      <c r="E28" s="29">
        <v>117.21445014</v>
      </c>
      <c r="F28" s="26">
        <v>1.2380952381000001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Data_Loss_Due_to_POA_Quality</vt:lpstr>
      <vt:lpstr>Summary_of_At_Risk_Admissions</vt:lpstr>
      <vt:lpstr>PPC_Rates_by_Program</vt:lpstr>
      <vt:lpstr>PPC_by_Demographic_Groups</vt:lpstr>
      <vt:lpstr>PPC_by_Medicaid_Care_Category</vt:lpstr>
      <vt:lpstr>PPC_Summary_by_Groups</vt:lpstr>
      <vt:lpstr>Top_25_PPC_by_Counts</vt:lpstr>
      <vt:lpstr>Top_25_PPC_by_Weights</vt:lpstr>
      <vt:lpstr>Top_25_DRG_by_PPC_Counts</vt:lpstr>
      <vt:lpstr>Top_25_DRG_by_PPC_Weights</vt:lpstr>
      <vt:lpstr>Data_Loss_Due_to_POA_Quality</vt:lpstr>
      <vt:lpstr>PPC_by_Demographic_Groups</vt:lpstr>
      <vt:lpstr>PPC_Rates_by_Program</vt:lpstr>
      <vt:lpstr>PPC_Summary_by_Groups</vt:lpstr>
      <vt:lpstr>Summary_of_At_Risk_Admissions</vt:lpstr>
      <vt:lpstr>Top_25_DRG_by_PPC_Counts</vt:lpstr>
      <vt:lpstr>Top_25_DRG_by_PPC_Weights</vt:lpstr>
      <vt:lpstr>Top_25_PPC_by_Counts</vt:lpstr>
      <vt:lpstr>Top_25_PPC_by_Weights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hhx</dc:creator>
  <cp:lastModifiedBy>jdoan01</cp:lastModifiedBy>
  <dcterms:created xsi:type="dcterms:W3CDTF">2014-05-01T00:35:41Z</dcterms:created>
  <dcterms:modified xsi:type="dcterms:W3CDTF">2017-06-15T18:19:58Z</dcterms:modified>
</cp:coreProperties>
</file>